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definedName name="_xlnm.Print_Area" localSheetId="0">'Лист1'!$A$1:$M$138</definedName>
  </definedNames>
  <calcPr fullCalcOnLoad="1"/>
</workbook>
</file>

<file path=xl/sharedStrings.xml><?xml version="1.0" encoding="utf-8"?>
<sst xmlns="http://schemas.openxmlformats.org/spreadsheetml/2006/main" count="269" uniqueCount="220">
  <si>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</si>
  <si>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</si>
  <si>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</si>
  <si>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</si>
  <si>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</si>
  <si>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</si>
  <si>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</si>
  <si>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</si>
  <si>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</si>
  <si>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</si>
  <si>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</si>
  <si>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</si>
  <si>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</si>
  <si>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</si>
  <si>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</si>
  <si>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</si>
  <si>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</si>
  <si>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</si>
  <si>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</si>
  <si>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</si>
  <si>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</si>
  <si>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</si>
  <si>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</si>
  <si>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</si>
  <si>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</si>
  <si>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</si>
  <si>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</si>
  <si>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</si>
  <si>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</si>
  <si>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</si>
  <si>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</si>
  <si>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</si>
  <si>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</si>
  <si>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</si>
  <si>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</si>
  <si>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</si>
  <si>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</si>
  <si>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</si>
  <si>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</si>
  <si>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</si>
  <si>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</si>
  <si>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</si>
  <si>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</si>
  <si>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</si>
  <si>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</si>
  <si>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</si>
  <si>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</si>
  <si>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</si>
  <si>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</si>
  <si>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</si>
  <si>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</si>
  <si>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</si>
  <si>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</si>
  <si>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</si>
  <si>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</si>
  <si>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</si>
  <si>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</si>
  <si>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</si>
  <si>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</si>
  <si>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</si>
  <si>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</si>
  <si>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</si>
  <si>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</si>
  <si>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</si>
  <si>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</si>
  <si>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</si>
  <si>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</si>
  <si>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</si>
  <si>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</si>
  <si>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</si>
  <si>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</si>
  <si>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</si>
  <si>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</si>
  <si>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</si>
  <si>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</si>
  <si>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</si>
  <si>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</si>
  <si>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</si>
  <si>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</si>
  <si>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</si>
  <si>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</si>
  <si>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</si>
  <si>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</si>
  <si>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</si>
  <si>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</si>
  <si>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</si>
  <si>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</si>
  <si>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</si>
  <si>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</si>
  <si>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</si>
  <si>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</si>
  <si>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</si>
  <si>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</si>
  <si>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</si>
  <si>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</si>
  <si>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</si>
  <si>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</si>
  <si>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</si>
  <si>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</si>
  <si>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</si>
  <si>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</si>
  <si>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</si>
  <si>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</si>
  <si>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</si>
  <si>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</si>
  <si>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</si>
  <si>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</si>
  <si>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</si>
  <si>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</si>
  <si>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</si>
  <si>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</si>
  <si>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</si>
  <si>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</si>
  <si>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</si>
  <si>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</si>
  <si>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</si>
  <si>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</si>
  <si>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</si>
  <si>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</si>
  <si>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</si>
  <si>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</si>
  <si>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</si>
  <si>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</si>
  <si>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</si>
  <si>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</si>
  <si>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</si>
  <si>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</si>
  <si>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</si>
  <si>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</si>
  <si>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</si>
  <si>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</si>
  <si>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</si>
  <si>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</si>
  <si>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</si>
  <si>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</si>
  <si>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</si>
  <si>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</si>
  <si>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</si>
  <si>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</si>
  <si>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</si>
  <si>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</si>
  <si>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</si>
  <si>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</si>
  <si>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</si>
  <si>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</si>
  <si>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</si>
  <si>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</si>
  <si>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</si>
  <si>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</si>
  <si>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</si>
  <si>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</si>
  <si>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</si>
  <si>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</si>
  <si>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</si>
  <si>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</si>
  <si>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</si>
  <si>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</si>
  <si>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</si>
  <si>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</si>
  <si>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</si>
  <si>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</si>
  <si>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</si>
  <si>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</si>
  <si>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</si>
  <si>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</si>
  <si>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</si>
  <si>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</si>
  <si>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</si>
  <si>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</si>
  <si>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</si>
  <si>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</si>
  <si>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</si>
  <si>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</si>
  <si>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</si>
  <si>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</si>
  <si>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</si>
  <si>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</si>
  <si>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</si>
  <si>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</si>
  <si>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</si>
  <si>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</si>
  <si>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</si>
  <si>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</si>
  <si>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</si>
  <si>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</si>
  <si>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</si>
  <si>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</si>
  <si>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</si>
  <si>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</si>
  <si>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</si>
  <si>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</si>
  <si>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</si>
  <si>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</si>
  <si>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</si>
  <si>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</si>
  <si>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</si>
  <si>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</si>
  <si>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</si>
  <si>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</si>
  <si>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</si>
  <si>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</si>
  <si>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</si>
  <si>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</si>
  <si>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Начальник фінансового управління</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</si>
  <si>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</si>
  <si>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</si>
  <si>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</si>
  <si>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</si>
  <si>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</si>
  <si>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</si>
  <si>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</si>
  <si>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</si>
  <si>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</si>
  <si>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</si>
  <si>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 xml:space="preserve">міської ради </t>
  </si>
  <si>
    <t>ЗАТВЕРДЖЕНО</t>
  </si>
  <si>
    <t>(64 сесія  6  скликання)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</si>
  <si>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</si>
  <si>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</si>
  <si>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24 квітня 2014 року №4</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</si>
</sst>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0"/>
      <name val="Arial Cyr"/>
      <family val="0"/>
    </font>
    <font>
      <b/>
      <sz val="10"/>
      <name val="Arial Cyr"/>
      <family val="0"/>
    </font>
    <font>
      <sz val="7"/>
      <name val="Arial Cyr"/>
      <family val="0"/>
    </font>
    <font>
      <sz val="12"/>
      <name val="Times New Roman"/>
      <family val="1"/>
    </font>
    <font>
      <sz val="9"/>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NumberFormat="1" applyFont="1" applyFill="1" applyBorder="1" applyAlignment="1" applyProtection="1">
      <alignment vertical="top"/>
      <protection/>
    </xf>
    <xf numFmtId="0" fontId="3" fillId="33" borderId="0" xfId="0" applyFont="1" applyFill="1" applyAlignment="1">
      <alignment/>
    </xf>
    <xf numFmtId="0" fontId="0" fillId="33" borderId="0" xfId="0" applyFill="1" applyAlignment="1">
      <alignment horizontal="right"/>
    </xf>
    <xf numFmtId="0" fontId="0" fillId="33" borderId="0" xfId="0" applyFill="1" applyBorder="1" applyAlignment="1">
      <alignment/>
    </xf>
    <xf numFmtId="0" fontId="1" fillId="33" borderId="0" xfId="0" applyFont="1" applyFill="1" applyBorder="1" applyAlignment="1">
      <alignment/>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vertical="center"/>
    </xf>
    <xf numFmtId="0" fontId="0" fillId="33" borderId="10" xfId="0" applyFill="1" applyBorder="1" applyAlignment="1" quotePrefix="1">
      <alignment vertical="center"/>
    </xf>
    <xf numFmtId="0" fontId="0" fillId="33" borderId="10" xfId="0" applyFill="1" applyBorder="1" applyAlignment="1">
      <alignment vertical="center" wrapText="1"/>
    </xf>
    <xf numFmtId="2" fontId="0" fillId="33" borderId="10" xfId="0" applyNumberFormat="1" applyFill="1" applyBorder="1" applyAlignment="1">
      <alignment vertical="center"/>
    </xf>
    <xf numFmtId="2" fontId="1" fillId="33" borderId="0" xfId="0" applyNumberFormat="1" applyFont="1" applyFill="1" applyBorder="1" applyAlignment="1">
      <alignment vertical="center"/>
    </xf>
    <xf numFmtId="0" fontId="4" fillId="33" borderId="0" xfId="0" applyFont="1" applyFill="1" applyAlignment="1">
      <alignment vertical="top" wrapText="1"/>
    </xf>
    <xf numFmtId="0" fontId="1" fillId="33" borderId="10" xfId="0" applyFont="1" applyFill="1" applyBorder="1" applyAlignment="1">
      <alignment/>
    </xf>
    <xf numFmtId="2" fontId="1" fillId="33" borderId="10" xfId="0" applyNumberFormat="1" applyFont="1" applyFill="1" applyBorder="1" applyAlignment="1">
      <alignment/>
    </xf>
    <xf numFmtId="0" fontId="5" fillId="33" borderId="0" xfId="0" applyFont="1" applyFill="1" applyAlignment="1">
      <alignment/>
    </xf>
    <xf numFmtId="0" fontId="5" fillId="33" borderId="0" xfId="0" applyFont="1" applyFill="1" applyAlignment="1">
      <alignment horizontal="left"/>
    </xf>
    <xf numFmtId="0" fontId="0" fillId="33" borderId="10" xfId="0" applyFill="1" applyBorder="1" applyAlignment="1">
      <alignment horizontal="center" vertical="center" wrapText="1"/>
    </xf>
    <xf numFmtId="0" fontId="1" fillId="33" borderId="0" xfId="0" applyFont="1" applyFill="1" applyAlignment="1">
      <alignment horizontal="center"/>
    </xf>
    <xf numFmtId="0" fontId="0" fillId="33" borderId="0" xfId="0" applyFill="1" applyAlignment="1">
      <alignment horizontal="center"/>
    </xf>
    <xf numFmtId="0" fontId="2" fillId="33"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1"/>
  <sheetViews>
    <sheetView tabSelected="1" view="pageBreakPreview" zoomScale="90" zoomScaleSheetLayoutView="90" zoomScalePageLayoutView="0" workbookViewId="0" topLeftCell="E1">
      <selection activeCell="K5" sqref="K5"/>
    </sheetView>
  </sheetViews>
  <sheetFormatPr defaultColWidth="9.00390625" defaultRowHeight="12.75"/>
  <cols>
    <col min="1" max="1" width="8.875" style="1" customWidth="1"/>
    <col min="2" max="2" width="30.50390625" style="1" customWidth="1"/>
    <col min="3" max="3" width="14.00390625" style="1" bestFit="1" customWidth="1"/>
    <col min="4" max="4" width="12.875" style="1" bestFit="1" customWidth="1"/>
    <col min="5" max="5" width="14.125" style="1" customWidth="1"/>
    <col min="6" max="6" width="12.875" style="1" bestFit="1" customWidth="1"/>
    <col min="7" max="7" width="11.75390625" style="1" bestFit="1" customWidth="1"/>
    <col min="8" max="8" width="10.625" style="1" bestFit="1" customWidth="1"/>
    <col min="9" max="9" width="11.00390625" style="1" customWidth="1"/>
    <col min="10" max="11" width="12.875" style="1" bestFit="1" customWidth="1"/>
    <col min="12" max="12" width="12.375" style="1" customWidth="1"/>
    <col min="13" max="13" width="15.00390625" style="1" customWidth="1"/>
    <col min="14" max="14" width="8.875" style="1" customWidth="1"/>
    <col min="15" max="15" width="11.125" style="1" bestFit="1" customWidth="1"/>
    <col min="16" max="16384" width="8.875" style="1" customWidth="1"/>
  </cols>
  <sheetData>
    <row r="1" spans="1:11" ht="12.75">
      <c r="A1" s="1" t="s">
        <v>0</v>
      </c>
      <c r="K1" s="1" t="s">
        <v>215</v>
      </c>
    </row>
    <row r="2" ht="12.75">
      <c r="K2" s="1" t="s">
        <v>1</v>
      </c>
    </row>
    <row r="3" spans="11:12" ht="15">
      <c r="K3" s="2" t="s">
        <v>205</v>
      </c>
      <c r="L3" s="3"/>
    </row>
    <row r="4" spans="11:12" ht="15">
      <c r="K4" s="2" t="s">
        <v>216</v>
      </c>
      <c r="L4" s="3"/>
    </row>
    <row r="5" spans="11:12" ht="15">
      <c r="K5" s="2" t="s">
        <v>219</v>
      </c>
      <c r="L5" s="3"/>
    </row>
    <row r="7" spans="1:13" ht="12.75">
      <c r="A7" s="22" t="s">
        <v>2</v>
      </c>
      <c r="B7" s="23"/>
      <c r="C7" s="23"/>
      <c r="D7" s="23"/>
      <c r="E7" s="23"/>
      <c r="F7" s="23"/>
      <c r="G7" s="23"/>
      <c r="H7" s="23"/>
      <c r="I7" s="23"/>
      <c r="J7" s="23"/>
      <c r="K7" s="23"/>
      <c r="L7" s="23"/>
      <c r="M7" s="23"/>
    </row>
    <row r="8" spans="1:13" ht="12.75">
      <c r="A8" s="22" t="s">
        <v>3</v>
      </c>
      <c r="B8" s="23"/>
      <c r="C8" s="23"/>
      <c r="D8" s="23"/>
      <c r="E8" s="23"/>
      <c r="F8" s="23"/>
      <c r="G8" s="23"/>
      <c r="H8" s="23"/>
      <c r="I8" s="23"/>
      <c r="J8" s="23"/>
      <c r="K8" s="23"/>
      <c r="L8" s="23"/>
      <c r="M8" s="23"/>
    </row>
    <row r="9" ht="12.75">
      <c r="M9" s="4" t="s">
        <v>4</v>
      </c>
    </row>
    <row r="10" spans="1:13" ht="12.75">
      <c r="A10" s="24" t="s">
        <v>5</v>
      </c>
      <c r="B10" s="21" t="s">
        <v>7</v>
      </c>
      <c r="C10" s="21" t="s">
        <v>9</v>
      </c>
      <c r="D10" s="21"/>
      <c r="E10" s="21"/>
      <c r="F10" s="21" t="s">
        <v>14</v>
      </c>
      <c r="G10" s="21"/>
      <c r="H10" s="21"/>
      <c r="I10" s="21"/>
      <c r="J10" s="21"/>
      <c r="K10" s="21"/>
      <c r="L10" s="21"/>
      <c r="M10" s="21" t="s">
        <v>19</v>
      </c>
    </row>
    <row r="11" spans="1:19" ht="28.5" customHeight="1">
      <c r="A11" s="24"/>
      <c r="B11" s="21"/>
      <c r="C11" s="21" t="s">
        <v>10</v>
      </c>
      <c r="D11" s="21" t="s">
        <v>11</v>
      </c>
      <c r="E11" s="21"/>
      <c r="F11" s="21" t="s">
        <v>10</v>
      </c>
      <c r="G11" s="21" t="s">
        <v>15</v>
      </c>
      <c r="H11" s="21" t="s">
        <v>11</v>
      </c>
      <c r="I11" s="21"/>
      <c r="J11" s="21" t="s">
        <v>16</v>
      </c>
      <c r="K11" s="21" t="s">
        <v>11</v>
      </c>
      <c r="L11" s="21"/>
      <c r="M11" s="21"/>
      <c r="O11" s="5"/>
      <c r="P11" s="6"/>
      <c r="Q11" s="5"/>
      <c r="R11" s="5"/>
      <c r="S11" s="5"/>
    </row>
    <row r="12" spans="1:19" ht="12.75">
      <c r="A12" s="24" t="s">
        <v>6</v>
      </c>
      <c r="B12" s="21" t="s">
        <v>8</v>
      </c>
      <c r="C12" s="21"/>
      <c r="D12" s="21" t="s">
        <v>12</v>
      </c>
      <c r="E12" s="21" t="s">
        <v>13</v>
      </c>
      <c r="F12" s="21"/>
      <c r="G12" s="21"/>
      <c r="H12" s="21" t="s">
        <v>12</v>
      </c>
      <c r="I12" s="21" t="s">
        <v>13</v>
      </c>
      <c r="J12" s="21"/>
      <c r="K12" s="21" t="s">
        <v>17</v>
      </c>
      <c r="L12" s="7" t="s">
        <v>11</v>
      </c>
      <c r="M12" s="21"/>
      <c r="O12" s="5"/>
      <c r="P12" s="5"/>
      <c r="Q12" s="5"/>
      <c r="R12" s="5"/>
      <c r="S12" s="5"/>
    </row>
    <row r="13" spans="1:19" ht="58.5" customHeight="1">
      <c r="A13" s="21"/>
      <c r="B13" s="21"/>
      <c r="C13" s="21"/>
      <c r="D13" s="21"/>
      <c r="E13" s="21"/>
      <c r="F13" s="21"/>
      <c r="G13" s="21"/>
      <c r="H13" s="21"/>
      <c r="I13" s="21"/>
      <c r="J13" s="21"/>
      <c r="K13" s="21"/>
      <c r="L13" s="8" t="s">
        <v>18</v>
      </c>
      <c r="M13" s="21"/>
      <c r="O13" s="5"/>
      <c r="P13" s="5"/>
      <c r="Q13" s="5"/>
      <c r="R13" s="5"/>
      <c r="S13" s="5"/>
    </row>
    <row r="14" spans="1:19" ht="12.75">
      <c r="A14" s="7">
        <v>1</v>
      </c>
      <c r="B14" s="7">
        <v>2</v>
      </c>
      <c r="C14" s="7">
        <v>3</v>
      </c>
      <c r="D14" s="7">
        <v>4</v>
      </c>
      <c r="E14" s="7">
        <v>5</v>
      </c>
      <c r="F14" s="7">
        <v>6</v>
      </c>
      <c r="G14" s="7">
        <v>7</v>
      </c>
      <c r="H14" s="7">
        <v>8</v>
      </c>
      <c r="I14" s="7">
        <v>9</v>
      </c>
      <c r="J14" s="7">
        <v>10</v>
      </c>
      <c r="K14" s="7">
        <v>11</v>
      </c>
      <c r="L14" s="7">
        <v>12</v>
      </c>
      <c r="M14" s="7" t="s">
        <v>20</v>
      </c>
      <c r="O14" s="5"/>
      <c r="P14" s="5"/>
      <c r="Q14" s="5"/>
      <c r="R14" s="5"/>
      <c r="S14" s="5"/>
    </row>
    <row r="15" spans="1:19" ht="26.25">
      <c r="A15" s="9" t="s">
        <v>21</v>
      </c>
      <c r="B15" s="10" t="s">
        <v>22</v>
      </c>
      <c r="C15" s="11">
        <f>C16+C18+C25+C31+C33+C35+C38+C40+C43+C45</f>
        <v>40520000</v>
      </c>
      <c r="D15" s="11">
        <f aca="true" t="shared" si="0" ref="D15:M15">D16+D18+D25+D31+D33+D35+D38+D40+D43+D45</f>
        <v>18000656</v>
      </c>
      <c r="E15" s="11">
        <f t="shared" si="0"/>
        <v>5768528</v>
      </c>
      <c r="F15" s="11">
        <f t="shared" si="0"/>
        <v>4764400</v>
      </c>
      <c r="G15" s="11">
        <f t="shared" si="0"/>
        <v>1189000</v>
      </c>
      <c r="H15" s="11">
        <f t="shared" si="0"/>
        <v>410000</v>
      </c>
      <c r="I15" s="11">
        <f t="shared" si="0"/>
        <v>33329</v>
      </c>
      <c r="J15" s="11">
        <f t="shared" si="0"/>
        <v>3575400</v>
      </c>
      <c r="K15" s="11">
        <f t="shared" si="0"/>
        <v>3575400</v>
      </c>
      <c r="L15" s="11">
        <f t="shared" si="0"/>
        <v>0</v>
      </c>
      <c r="M15" s="11">
        <f t="shared" si="0"/>
        <v>45284400</v>
      </c>
      <c r="O15" s="5"/>
      <c r="P15" s="5"/>
      <c r="Q15" s="5"/>
      <c r="R15" s="5"/>
      <c r="S15" s="5"/>
    </row>
    <row r="16" spans="1:19" ht="12.75">
      <c r="A16" s="9" t="s">
        <v>23</v>
      </c>
      <c r="B16" s="10" t="s">
        <v>24</v>
      </c>
      <c r="C16" s="11">
        <f>SUM(C17)</f>
        <v>3773641.45</v>
      </c>
      <c r="D16" s="11">
        <f aca="true" t="shared" si="1" ref="D16:M16">SUM(D17)</f>
        <v>2131880</v>
      </c>
      <c r="E16" s="11">
        <f t="shared" si="1"/>
        <v>485000</v>
      </c>
      <c r="F16" s="11">
        <f t="shared" si="1"/>
        <v>34000</v>
      </c>
      <c r="G16" s="11">
        <f t="shared" si="1"/>
        <v>0</v>
      </c>
      <c r="H16" s="11">
        <f t="shared" si="1"/>
        <v>0</v>
      </c>
      <c r="I16" s="11">
        <f t="shared" si="1"/>
        <v>0</v>
      </c>
      <c r="J16" s="11">
        <f t="shared" si="1"/>
        <v>34000</v>
      </c>
      <c r="K16" s="11">
        <f t="shared" si="1"/>
        <v>34000</v>
      </c>
      <c r="L16" s="11">
        <f t="shared" si="1"/>
        <v>0</v>
      </c>
      <c r="M16" s="11">
        <f t="shared" si="1"/>
        <v>3807641.45</v>
      </c>
      <c r="O16" s="5"/>
      <c r="P16" s="5"/>
      <c r="Q16" s="5"/>
      <c r="R16" s="5"/>
      <c r="S16" s="5"/>
    </row>
    <row r="17" spans="1:19" ht="26.25">
      <c r="A17" s="12" t="s">
        <v>25</v>
      </c>
      <c r="B17" s="13" t="s">
        <v>26</v>
      </c>
      <c r="C17" s="14">
        <v>3773641.45</v>
      </c>
      <c r="D17" s="14">
        <v>2131880</v>
      </c>
      <c r="E17" s="14">
        <v>485000</v>
      </c>
      <c r="F17" s="14">
        <f>G17+J17</f>
        <v>34000</v>
      </c>
      <c r="G17" s="14">
        <v>0</v>
      </c>
      <c r="H17" s="14">
        <v>0</v>
      </c>
      <c r="I17" s="14">
        <v>0</v>
      </c>
      <c r="J17" s="14">
        <v>34000</v>
      </c>
      <c r="K17" s="14">
        <v>34000</v>
      </c>
      <c r="L17" s="14"/>
      <c r="M17" s="14">
        <f>C17+F17</f>
        <v>3807641.45</v>
      </c>
      <c r="O17" s="5"/>
      <c r="P17" s="5"/>
      <c r="Q17" s="5"/>
      <c r="R17" s="5"/>
      <c r="S17" s="5"/>
    </row>
    <row r="18" spans="1:19" ht="12.75">
      <c r="A18" s="9" t="s">
        <v>27</v>
      </c>
      <c r="B18" s="10" t="s">
        <v>28</v>
      </c>
      <c r="C18" s="11">
        <f>SUM(C19:C24)</f>
        <v>35668200</v>
      </c>
      <c r="D18" s="11">
        <f aca="true" t="shared" si="2" ref="D18:M18">SUM(D19:D24)</f>
        <v>15639576</v>
      </c>
      <c r="E18" s="11">
        <f t="shared" si="2"/>
        <v>5239528</v>
      </c>
      <c r="F18" s="11">
        <f t="shared" si="2"/>
        <v>1521700</v>
      </c>
      <c r="G18" s="11">
        <f t="shared" si="2"/>
        <v>1100000</v>
      </c>
      <c r="H18" s="11">
        <f t="shared" si="2"/>
        <v>410000</v>
      </c>
      <c r="I18" s="11">
        <f t="shared" si="2"/>
        <v>33329</v>
      </c>
      <c r="J18" s="11">
        <f t="shared" si="2"/>
        <v>421700</v>
      </c>
      <c r="K18" s="11">
        <f t="shared" si="2"/>
        <v>421700</v>
      </c>
      <c r="L18" s="11">
        <f t="shared" si="2"/>
        <v>0</v>
      </c>
      <c r="M18" s="11">
        <f t="shared" si="2"/>
        <v>37189900</v>
      </c>
      <c r="O18" s="5"/>
      <c r="P18" s="5"/>
      <c r="Q18" s="5"/>
      <c r="R18" s="5"/>
      <c r="S18" s="5"/>
    </row>
    <row r="19" spans="1:19" ht="12.75">
      <c r="A19" s="12" t="s">
        <v>29</v>
      </c>
      <c r="B19" s="13" t="s">
        <v>30</v>
      </c>
      <c r="C19" s="14">
        <v>28837922</v>
      </c>
      <c r="D19" s="14">
        <v>14243576</v>
      </c>
      <c r="E19" s="14">
        <v>5137650</v>
      </c>
      <c r="F19" s="14">
        <f aca="true" t="shared" si="3" ref="F19:F24">G19+J19</f>
        <v>1091124</v>
      </c>
      <c r="G19" s="14">
        <v>669424</v>
      </c>
      <c r="H19" s="14">
        <v>190000</v>
      </c>
      <c r="I19" s="14">
        <v>2613</v>
      </c>
      <c r="J19" s="14">
        <v>421700</v>
      </c>
      <c r="K19" s="14">
        <v>421700</v>
      </c>
      <c r="L19" s="14"/>
      <c r="M19" s="14">
        <f aca="true" t="shared" si="4" ref="M19:M24">C19+F19</f>
        <v>29929046</v>
      </c>
      <c r="O19" s="5"/>
      <c r="P19" s="5"/>
      <c r="Q19" s="5"/>
      <c r="R19" s="5"/>
      <c r="S19" s="5"/>
    </row>
    <row r="20" spans="1:19" ht="26.25">
      <c r="A20" s="12" t="s">
        <v>31</v>
      </c>
      <c r="B20" s="13" t="s">
        <v>32</v>
      </c>
      <c r="C20" s="14">
        <v>1405920</v>
      </c>
      <c r="D20" s="14">
        <v>906000</v>
      </c>
      <c r="E20" s="14">
        <v>71840</v>
      </c>
      <c r="F20" s="14">
        <f t="shared" si="3"/>
        <v>430576</v>
      </c>
      <c r="G20" s="14">
        <v>430576</v>
      </c>
      <c r="H20" s="14">
        <v>220000</v>
      </c>
      <c r="I20" s="14">
        <v>30716</v>
      </c>
      <c r="J20" s="14">
        <v>0</v>
      </c>
      <c r="K20" s="14">
        <v>0</v>
      </c>
      <c r="L20" s="14"/>
      <c r="M20" s="14">
        <f t="shared" si="4"/>
        <v>1836496</v>
      </c>
      <c r="O20" s="5"/>
      <c r="P20" s="5"/>
      <c r="Q20" s="5"/>
      <c r="R20" s="5"/>
      <c r="S20" s="5"/>
    </row>
    <row r="21" spans="1:19" ht="26.25">
      <c r="A21" s="12" t="s">
        <v>33</v>
      </c>
      <c r="B21" s="13" t="s">
        <v>34</v>
      </c>
      <c r="C21" s="14">
        <v>3218150</v>
      </c>
      <c r="D21" s="14">
        <v>0</v>
      </c>
      <c r="E21" s="14">
        <v>0</v>
      </c>
      <c r="F21" s="14">
        <f t="shared" si="3"/>
        <v>0</v>
      </c>
      <c r="G21" s="14">
        <v>0</v>
      </c>
      <c r="H21" s="14">
        <v>0</v>
      </c>
      <c r="I21" s="14">
        <v>0</v>
      </c>
      <c r="J21" s="14">
        <v>0</v>
      </c>
      <c r="K21" s="14">
        <v>0</v>
      </c>
      <c r="L21" s="14"/>
      <c r="M21" s="14">
        <f t="shared" si="4"/>
        <v>3218150</v>
      </c>
      <c r="O21" s="5"/>
      <c r="P21" s="5"/>
      <c r="Q21" s="5"/>
      <c r="R21" s="5"/>
      <c r="S21" s="5"/>
    </row>
    <row r="22" spans="1:19" ht="12.75">
      <c r="A22" s="12" t="s">
        <v>35</v>
      </c>
      <c r="B22" s="13" t="s">
        <v>36</v>
      </c>
      <c r="C22" s="14">
        <v>60000</v>
      </c>
      <c r="D22" s="14">
        <v>0</v>
      </c>
      <c r="E22" s="14">
        <v>0</v>
      </c>
      <c r="F22" s="14">
        <f t="shared" si="3"/>
        <v>0</v>
      </c>
      <c r="G22" s="14">
        <v>0</v>
      </c>
      <c r="H22" s="14">
        <v>0</v>
      </c>
      <c r="I22" s="14">
        <v>0</v>
      </c>
      <c r="J22" s="14">
        <v>0</v>
      </c>
      <c r="K22" s="14">
        <v>0</v>
      </c>
      <c r="L22" s="14"/>
      <c r="M22" s="14">
        <f t="shared" si="4"/>
        <v>60000</v>
      </c>
      <c r="O22" s="5"/>
      <c r="P22" s="5"/>
      <c r="Q22" s="5"/>
      <c r="R22" s="5"/>
      <c r="S22" s="5"/>
    </row>
    <row r="23" spans="1:19" ht="72" customHeight="1">
      <c r="A23" s="12" t="s">
        <v>37</v>
      </c>
      <c r="B23" s="13" t="s">
        <v>38</v>
      </c>
      <c r="C23" s="14">
        <v>711308</v>
      </c>
      <c r="D23" s="14">
        <v>490000</v>
      </c>
      <c r="E23" s="14">
        <v>30038</v>
      </c>
      <c r="F23" s="14">
        <f t="shared" si="3"/>
        <v>0</v>
      </c>
      <c r="G23" s="14">
        <v>0</v>
      </c>
      <c r="H23" s="14">
        <v>0</v>
      </c>
      <c r="I23" s="14">
        <v>0</v>
      </c>
      <c r="J23" s="14">
        <v>0</v>
      </c>
      <c r="K23" s="14">
        <v>0</v>
      </c>
      <c r="L23" s="14"/>
      <c r="M23" s="14">
        <f t="shared" si="4"/>
        <v>711308</v>
      </c>
      <c r="O23" s="5"/>
      <c r="P23" s="5"/>
      <c r="Q23" s="5"/>
      <c r="R23" s="5"/>
      <c r="S23" s="5"/>
    </row>
    <row r="24" spans="1:19" ht="39">
      <c r="A24" s="12" t="s">
        <v>39</v>
      </c>
      <c r="B24" s="13" t="s">
        <v>40</v>
      </c>
      <c r="C24" s="14">
        <v>1434900</v>
      </c>
      <c r="D24" s="14">
        <v>0</v>
      </c>
      <c r="E24" s="14">
        <v>0</v>
      </c>
      <c r="F24" s="14">
        <f t="shared" si="3"/>
        <v>0</v>
      </c>
      <c r="G24" s="14">
        <v>0</v>
      </c>
      <c r="H24" s="14">
        <v>0</v>
      </c>
      <c r="I24" s="14">
        <v>0</v>
      </c>
      <c r="J24" s="14">
        <v>0</v>
      </c>
      <c r="K24" s="14">
        <v>0</v>
      </c>
      <c r="L24" s="14"/>
      <c r="M24" s="14">
        <f t="shared" si="4"/>
        <v>1434900</v>
      </c>
      <c r="O24" s="5"/>
      <c r="P24" s="5"/>
      <c r="Q24" s="5"/>
      <c r="R24" s="5"/>
      <c r="S24" s="5"/>
    </row>
    <row r="25" spans="1:19" ht="26.25">
      <c r="A25" s="9" t="s">
        <v>41</v>
      </c>
      <c r="B25" s="10" t="s">
        <v>42</v>
      </c>
      <c r="C25" s="11">
        <f>SUM(C26:C30)</f>
        <v>553158.55</v>
      </c>
      <c r="D25" s="11">
        <f aca="true" t="shared" si="5" ref="D25:M25">SUM(D26:D30)</f>
        <v>229200</v>
      </c>
      <c r="E25" s="11">
        <f t="shared" si="5"/>
        <v>44000</v>
      </c>
      <c r="F25" s="11">
        <f t="shared" si="5"/>
        <v>0</v>
      </c>
      <c r="G25" s="11">
        <f t="shared" si="5"/>
        <v>0</v>
      </c>
      <c r="H25" s="11">
        <f t="shared" si="5"/>
        <v>0</v>
      </c>
      <c r="I25" s="11">
        <f t="shared" si="5"/>
        <v>0</v>
      </c>
      <c r="J25" s="11">
        <f t="shared" si="5"/>
        <v>0</v>
      </c>
      <c r="K25" s="11">
        <f t="shared" si="5"/>
        <v>0</v>
      </c>
      <c r="L25" s="11">
        <f t="shared" si="5"/>
        <v>0</v>
      </c>
      <c r="M25" s="11">
        <f t="shared" si="5"/>
        <v>553158.55</v>
      </c>
      <c r="O25" s="5"/>
      <c r="P25" s="5"/>
      <c r="Q25" s="5"/>
      <c r="R25" s="5"/>
      <c r="S25" s="5"/>
    </row>
    <row r="26" spans="1:19" ht="26.25">
      <c r="A26" s="12" t="s">
        <v>43</v>
      </c>
      <c r="B26" s="13" t="s">
        <v>44</v>
      </c>
      <c r="C26" s="14">
        <v>87858.55</v>
      </c>
      <c r="D26" s="14">
        <v>0</v>
      </c>
      <c r="E26" s="14">
        <v>0</v>
      </c>
      <c r="F26" s="14">
        <f>G26+J26</f>
        <v>0</v>
      </c>
      <c r="G26" s="14">
        <v>0</v>
      </c>
      <c r="H26" s="14">
        <v>0</v>
      </c>
      <c r="I26" s="14">
        <v>0</v>
      </c>
      <c r="J26" s="14">
        <v>0</v>
      </c>
      <c r="K26" s="14">
        <v>0</v>
      </c>
      <c r="L26" s="14"/>
      <c r="M26" s="14">
        <f>C26+F26</f>
        <v>87858.55</v>
      </c>
      <c r="O26" s="5"/>
      <c r="P26" s="5"/>
      <c r="Q26" s="5"/>
      <c r="R26" s="5"/>
      <c r="S26" s="5"/>
    </row>
    <row r="27" spans="1:19" ht="26.25">
      <c r="A27" s="12" t="s">
        <v>45</v>
      </c>
      <c r="B27" s="13" t="s">
        <v>46</v>
      </c>
      <c r="C27" s="14">
        <v>407300</v>
      </c>
      <c r="D27" s="14">
        <v>229200</v>
      </c>
      <c r="E27" s="14">
        <v>44000</v>
      </c>
      <c r="F27" s="14">
        <f>G27+J27</f>
        <v>0</v>
      </c>
      <c r="G27" s="14">
        <v>0</v>
      </c>
      <c r="H27" s="14">
        <v>0</v>
      </c>
      <c r="I27" s="14">
        <v>0</v>
      </c>
      <c r="J27" s="14">
        <v>0</v>
      </c>
      <c r="K27" s="14">
        <v>0</v>
      </c>
      <c r="L27" s="14"/>
      <c r="M27" s="14">
        <f>C27+F27</f>
        <v>407300</v>
      </c>
      <c r="O27" s="5"/>
      <c r="P27" s="5"/>
      <c r="Q27" s="5"/>
      <c r="R27" s="5"/>
      <c r="S27" s="5"/>
    </row>
    <row r="28" spans="1:19" ht="39">
      <c r="A28" s="12" t="s">
        <v>47</v>
      </c>
      <c r="B28" s="13" t="s">
        <v>48</v>
      </c>
      <c r="C28" s="14">
        <v>20000</v>
      </c>
      <c r="D28" s="14">
        <v>0</v>
      </c>
      <c r="E28" s="14">
        <v>0</v>
      </c>
      <c r="F28" s="14">
        <f>G28+J28</f>
        <v>0</v>
      </c>
      <c r="G28" s="14">
        <v>0</v>
      </c>
      <c r="H28" s="14">
        <v>0</v>
      </c>
      <c r="I28" s="14">
        <v>0</v>
      </c>
      <c r="J28" s="14">
        <v>0</v>
      </c>
      <c r="K28" s="14">
        <v>0</v>
      </c>
      <c r="L28" s="14"/>
      <c r="M28" s="14">
        <f>C28+F28</f>
        <v>20000</v>
      </c>
      <c r="O28" s="5"/>
      <c r="P28" s="5"/>
      <c r="Q28" s="5"/>
      <c r="R28" s="5"/>
      <c r="S28" s="5"/>
    </row>
    <row r="29" spans="1:19" ht="39">
      <c r="A29" s="12" t="s">
        <v>49</v>
      </c>
      <c r="B29" s="13" t="s">
        <v>50</v>
      </c>
      <c r="C29" s="14">
        <v>10000</v>
      </c>
      <c r="D29" s="14">
        <v>0</v>
      </c>
      <c r="E29" s="14">
        <v>0</v>
      </c>
      <c r="F29" s="14">
        <f>G29+J29</f>
        <v>0</v>
      </c>
      <c r="G29" s="14">
        <v>0</v>
      </c>
      <c r="H29" s="14">
        <v>0</v>
      </c>
      <c r="I29" s="14">
        <v>0</v>
      </c>
      <c r="J29" s="14">
        <v>0</v>
      </c>
      <c r="K29" s="14">
        <v>0</v>
      </c>
      <c r="L29" s="14"/>
      <c r="M29" s="14">
        <f>C29+F29</f>
        <v>10000</v>
      </c>
      <c r="O29" s="5"/>
      <c r="P29" s="5"/>
      <c r="Q29" s="5"/>
      <c r="R29" s="5"/>
      <c r="S29" s="5"/>
    </row>
    <row r="30" spans="1:19" ht="39">
      <c r="A30" s="12" t="s">
        <v>51</v>
      </c>
      <c r="B30" s="13" t="s">
        <v>52</v>
      </c>
      <c r="C30" s="14">
        <v>28000</v>
      </c>
      <c r="D30" s="14">
        <v>0</v>
      </c>
      <c r="E30" s="14">
        <v>0</v>
      </c>
      <c r="F30" s="14">
        <f>G30+J30</f>
        <v>0</v>
      </c>
      <c r="G30" s="14">
        <v>0</v>
      </c>
      <c r="H30" s="14">
        <v>0</v>
      </c>
      <c r="I30" s="14">
        <v>0</v>
      </c>
      <c r="J30" s="14">
        <v>0</v>
      </c>
      <c r="K30" s="14">
        <v>0</v>
      </c>
      <c r="L30" s="14"/>
      <c r="M30" s="14">
        <f>C30+F30</f>
        <v>28000</v>
      </c>
      <c r="O30" s="5"/>
      <c r="P30" s="5"/>
      <c r="Q30" s="5"/>
      <c r="R30" s="5"/>
      <c r="S30" s="5"/>
    </row>
    <row r="31" spans="1:19" ht="12.75">
      <c r="A31" s="9" t="s">
        <v>53</v>
      </c>
      <c r="B31" s="10" t="s">
        <v>54</v>
      </c>
      <c r="C31" s="11">
        <f>SUM(C32)</f>
        <v>30000</v>
      </c>
      <c r="D31" s="11">
        <f aca="true" t="shared" si="6" ref="D31:M31">SUM(D32)</f>
        <v>0</v>
      </c>
      <c r="E31" s="11">
        <f t="shared" si="6"/>
        <v>0</v>
      </c>
      <c r="F31" s="11">
        <f t="shared" si="6"/>
        <v>0</v>
      </c>
      <c r="G31" s="11">
        <f t="shared" si="6"/>
        <v>0</v>
      </c>
      <c r="H31" s="11">
        <f t="shared" si="6"/>
        <v>0</v>
      </c>
      <c r="I31" s="11">
        <f t="shared" si="6"/>
        <v>0</v>
      </c>
      <c r="J31" s="11">
        <f t="shared" si="6"/>
        <v>0</v>
      </c>
      <c r="K31" s="11">
        <f t="shared" si="6"/>
        <v>0</v>
      </c>
      <c r="L31" s="11">
        <f t="shared" si="6"/>
        <v>0</v>
      </c>
      <c r="M31" s="11">
        <f t="shared" si="6"/>
        <v>30000</v>
      </c>
      <c r="O31" s="5"/>
      <c r="P31" s="5"/>
      <c r="Q31" s="5"/>
      <c r="R31" s="5"/>
      <c r="S31" s="5"/>
    </row>
    <row r="32" spans="1:19" ht="39">
      <c r="A32" s="12" t="s">
        <v>55</v>
      </c>
      <c r="B32" s="13" t="s">
        <v>56</v>
      </c>
      <c r="C32" s="14">
        <v>30000</v>
      </c>
      <c r="D32" s="14">
        <v>0</v>
      </c>
      <c r="E32" s="14">
        <v>0</v>
      </c>
      <c r="F32" s="14">
        <f>G32+J32</f>
        <v>0</v>
      </c>
      <c r="G32" s="14">
        <v>0</v>
      </c>
      <c r="H32" s="14">
        <v>0</v>
      </c>
      <c r="I32" s="14">
        <v>0</v>
      </c>
      <c r="J32" s="14">
        <v>0</v>
      </c>
      <c r="K32" s="14">
        <v>0</v>
      </c>
      <c r="L32" s="14"/>
      <c r="M32" s="14">
        <f>C32+F32</f>
        <v>30000</v>
      </c>
      <c r="O32" s="5"/>
      <c r="P32" s="5"/>
      <c r="Q32" s="5"/>
      <c r="R32" s="5"/>
      <c r="S32" s="5"/>
    </row>
    <row r="33" spans="1:19" ht="12.75">
      <c r="A33" s="9" t="s">
        <v>57</v>
      </c>
      <c r="B33" s="10" t="s">
        <v>58</v>
      </c>
      <c r="C33" s="11">
        <f>SUM(C34)</f>
        <v>40000</v>
      </c>
      <c r="D33" s="11">
        <f aca="true" t="shared" si="7" ref="D33:M33">SUM(D34)</f>
        <v>0</v>
      </c>
      <c r="E33" s="11">
        <f t="shared" si="7"/>
        <v>0</v>
      </c>
      <c r="F33" s="11">
        <f t="shared" si="7"/>
        <v>0</v>
      </c>
      <c r="G33" s="11">
        <f t="shared" si="7"/>
        <v>0</v>
      </c>
      <c r="H33" s="11">
        <f t="shared" si="7"/>
        <v>0</v>
      </c>
      <c r="I33" s="11">
        <f t="shared" si="7"/>
        <v>0</v>
      </c>
      <c r="J33" s="11">
        <f t="shared" si="7"/>
        <v>0</v>
      </c>
      <c r="K33" s="11">
        <f t="shared" si="7"/>
        <v>0</v>
      </c>
      <c r="L33" s="11">
        <f t="shared" si="7"/>
        <v>0</v>
      </c>
      <c r="M33" s="11">
        <f t="shared" si="7"/>
        <v>40000</v>
      </c>
      <c r="O33" s="5"/>
      <c r="P33" s="5"/>
      <c r="Q33" s="5"/>
      <c r="R33" s="5"/>
      <c r="S33" s="5"/>
    </row>
    <row r="34" spans="1:19" ht="26.25">
      <c r="A34" s="12" t="s">
        <v>59</v>
      </c>
      <c r="B34" s="13" t="s">
        <v>60</v>
      </c>
      <c r="C34" s="14">
        <v>40000</v>
      </c>
      <c r="D34" s="14">
        <v>0</v>
      </c>
      <c r="E34" s="14">
        <v>0</v>
      </c>
      <c r="F34" s="14">
        <f>G34+J34</f>
        <v>0</v>
      </c>
      <c r="G34" s="14">
        <v>0</v>
      </c>
      <c r="H34" s="14">
        <v>0</v>
      </c>
      <c r="I34" s="14">
        <v>0</v>
      </c>
      <c r="J34" s="14">
        <v>0</v>
      </c>
      <c r="K34" s="14">
        <v>0</v>
      </c>
      <c r="L34" s="14"/>
      <c r="M34" s="14">
        <f>C34+F34</f>
        <v>40000</v>
      </c>
      <c r="O34" s="5"/>
      <c r="P34" s="5"/>
      <c r="Q34" s="5"/>
      <c r="R34" s="5"/>
      <c r="S34" s="5"/>
    </row>
    <row r="35" spans="1:19" ht="12.75">
      <c r="A35" s="9" t="s">
        <v>61</v>
      </c>
      <c r="B35" s="10" t="s">
        <v>62</v>
      </c>
      <c r="C35" s="11">
        <f>SUM(C36:C37)</f>
        <v>300000</v>
      </c>
      <c r="D35" s="11">
        <f aca="true" t="shared" si="8" ref="D35:M35">SUM(D36:D37)</f>
        <v>0</v>
      </c>
      <c r="E35" s="11">
        <f t="shared" si="8"/>
        <v>0</v>
      </c>
      <c r="F35" s="11">
        <f t="shared" si="8"/>
        <v>116700</v>
      </c>
      <c r="G35" s="11">
        <f t="shared" si="8"/>
        <v>0</v>
      </c>
      <c r="H35" s="11">
        <f t="shared" si="8"/>
        <v>0</v>
      </c>
      <c r="I35" s="11">
        <f t="shared" si="8"/>
        <v>0</v>
      </c>
      <c r="J35" s="11">
        <f t="shared" si="8"/>
        <v>116700</v>
      </c>
      <c r="K35" s="11">
        <f t="shared" si="8"/>
        <v>116700</v>
      </c>
      <c r="L35" s="11">
        <f t="shared" si="8"/>
        <v>0</v>
      </c>
      <c r="M35" s="11">
        <f t="shared" si="8"/>
        <v>416700</v>
      </c>
      <c r="O35" s="5"/>
      <c r="P35" s="5"/>
      <c r="Q35" s="5"/>
      <c r="R35" s="5"/>
      <c r="S35" s="5"/>
    </row>
    <row r="36" spans="1:19" ht="40.5" customHeight="1">
      <c r="A36" s="12" t="s">
        <v>63</v>
      </c>
      <c r="B36" s="13" t="s">
        <v>64</v>
      </c>
      <c r="C36" s="14">
        <v>0</v>
      </c>
      <c r="D36" s="14">
        <v>0</v>
      </c>
      <c r="E36" s="14">
        <v>0</v>
      </c>
      <c r="F36" s="14">
        <f>G36+J36</f>
        <v>116700</v>
      </c>
      <c r="G36" s="14">
        <v>0</v>
      </c>
      <c r="H36" s="14">
        <v>0</v>
      </c>
      <c r="I36" s="14">
        <v>0</v>
      </c>
      <c r="J36" s="14">
        <v>116700</v>
      </c>
      <c r="K36" s="14">
        <v>116700</v>
      </c>
      <c r="L36" s="14"/>
      <c r="M36" s="14">
        <f>C36+F36</f>
        <v>116700</v>
      </c>
      <c r="O36" s="5"/>
      <c r="P36" s="5"/>
      <c r="Q36" s="5"/>
      <c r="R36" s="5"/>
      <c r="S36" s="5"/>
    </row>
    <row r="37" spans="1:19" ht="26.25">
      <c r="A37" s="12" t="s">
        <v>65</v>
      </c>
      <c r="B37" s="13" t="s">
        <v>66</v>
      </c>
      <c r="C37" s="14">
        <v>300000</v>
      </c>
      <c r="D37" s="14">
        <v>0</v>
      </c>
      <c r="E37" s="14">
        <v>0</v>
      </c>
      <c r="F37" s="14">
        <f>G37+J37</f>
        <v>0</v>
      </c>
      <c r="G37" s="14">
        <v>0</v>
      </c>
      <c r="H37" s="14">
        <v>0</v>
      </c>
      <c r="I37" s="14">
        <v>0</v>
      </c>
      <c r="J37" s="14">
        <v>0</v>
      </c>
      <c r="K37" s="14">
        <v>0</v>
      </c>
      <c r="L37" s="14"/>
      <c r="M37" s="14">
        <f>C37+F37</f>
        <v>300000</v>
      </c>
      <c r="O37" s="5"/>
      <c r="P37" s="5"/>
      <c r="Q37" s="5"/>
      <c r="R37" s="5"/>
      <c r="S37" s="5"/>
    </row>
    <row r="38" spans="1:19" ht="26.25">
      <c r="A38" s="9" t="s">
        <v>67</v>
      </c>
      <c r="B38" s="10" t="s">
        <v>68</v>
      </c>
      <c r="C38" s="11">
        <f>SUM(C39)</f>
        <v>0</v>
      </c>
      <c r="D38" s="11">
        <f aca="true" t="shared" si="9" ref="D38:M38">SUM(D39)</f>
        <v>0</v>
      </c>
      <c r="E38" s="11">
        <f t="shared" si="9"/>
        <v>0</v>
      </c>
      <c r="F38" s="11">
        <f t="shared" si="9"/>
        <v>3003000</v>
      </c>
      <c r="G38" s="11">
        <f t="shared" si="9"/>
        <v>0</v>
      </c>
      <c r="H38" s="11">
        <f t="shared" si="9"/>
        <v>0</v>
      </c>
      <c r="I38" s="11">
        <f t="shared" si="9"/>
        <v>0</v>
      </c>
      <c r="J38" s="11">
        <f t="shared" si="9"/>
        <v>3003000</v>
      </c>
      <c r="K38" s="11">
        <f t="shared" si="9"/>
        <v>3003000</v>
      </c>
      <c r="L38" s="11">
        <f t="shared" si="9"/>
        <v>0</v>
      </c>
      <c r="M38" s="11">
        <f t="shared" si="9"/>
        <v>3003000</v>
      </c>
      <c r="O38" s="5"/>
      <c r="P38" s="5"/>
      <c r="Q38" s="5"/>
      <c r="R38" s="5"/>
      <c r="S38" s="5"/>
    </row>
    <row r="39" spans="1:19" ht="69" customHeight="1">
      <c r="A39" s="12" t="s">
        <v>69</v>
      </c>
      <c r="B39" s="13" t="s">
        <v>70</v>
      </c>
      <c r="C39" s="14">
        <v>0</v>
      </c>
      <c r="D39" s="14">
        <v>0</v>
      </c>
      <c r="E39" s="14">
        <v>0</v>
      </c>
      <c r="F39" s="14">
        <f>G39+J39</f>
        <v>3003000</v>
      </c>
      <c r="G39" s="14">
        <v>0</v>
      </c>
      <c r="H39" s="14">
        <v>0</v>
      </c>
      <c r="I39" s="14">
        <v>0</v>
      </c>
      <c r="J39" s="14">
        <v>3003000</v>
      </c>
      <c r="K39" s="14">
        <v>3003000</v>
      </c>
      <c r="L39" s="14"/>
      <c r="M39" s="14">
        <f>C39+F39</f>
        <v>3003000</v>
      </c>
      <c r="O39" s="5"/>
      <c r="P39" s="5"/>
      <c r="Q39" s="5"/>
      <c r="R39" s="5"/>
      <c r="S39" s="5"/>
    </row>
    <row r="40" spans="1:19" ht="39">
      <c r="A40" s="9" t="s">
        <v>71</v>
      </c>
      <c r="B40" s="10" t="s">
        <v>72</v>
      </c>
      <c r="C40" s="11">
        <f>SUM(C41:C42)</f>
        <v>10000</v>
      </c>
      <c r="D40" s="11">
        <f aca="true" t="shared" si="10" ref="D40:M40">SUM(D41:D42)</f>
        <v>0</v>
      </c>
      <c r="E40" s="11">
        <f t="shared" si="10"/>
        <v>0</v>
      </c>
      <c r="F40" s="11">
        <f t="shared" si="10"/>
        <v>0</v>
      </c>
      <c r="G40" s="11">
        <f t="shared" si="10"/>
        <v>0</v>
      </c>
      <c r="H40" s="11">
        <f t="shared" si="10"/>
        <v>0</v>
      </c>
      <c r="I40" s="11">
        <f t="shared" si="10"/>
        <v>0</v>
      </c>
      <c r="J40" s="11">
        <f t="shared" si="10"/>
        <v>0</v>
      </c>
      <c r="K40" s="11">
        <f t="shared" si="10"/>
        <v>0</v>
      </c>
      <c r="L40" s="11">
        <f t="shared" si="10"/>
        <v>0</v>
      </c>
      <c r="M40" s="11">
        <f t="shared" si="10"/>
        <v>10000</v>
      </c>
      <c r="O40" s="5"/>
      <c r="P40" s="5"/>
      <c r="Q40" s="5"/>
      <c r="R40" s="5"/>
      <c r="S40" s="5"/>
    </row>
    <row r="41" spans="1:19" ht="52.5">
      <c r="A41" s="12" t="s">
        <v>73</v>
      </c>
      <c r="B41" s="13" t="s">
        <v>74</v>
      </c>
      <c r="C41" s="14">
        <v>5000</v>
      </c>
      <c r="D41" s="14">
        <v>0</v>
      </c>
      <c r="E41" s="14">
        <v>0</v>
      </c>
      <c r="F41" s="14">
        <f>G41+J41</f>
        <v>0</v>
      </c>
      <c r="G41" s="14">
        <v>0</v>
      </c>
      <c r="H41" s="14">
        <v>0</v>
      </c>
      <c r="I41" s="14">
        <v>0</v>
      </c>
      <c r="J41" s="14">
        <v>0</v>
      </c>
      <c r="K41" s="14">
        <v>0</v>
      </c>
      <c r="L41" s="14"/>
      <c r="M41" s="14">
        <f>C41+F41</f>
        <v>5000</v>
      </c>
      <c r="O41" s="5"/>
      <c r="P41" s="5"/>
      <c r="Q41" s="5"/>
      <c r="R41" s="5"/>
      <c r="S41" s="5"/>
    </row>
    <row r="42" spans="1:19" ht="26.25">
      <c r="A42" s="12" t="s">
        <v>75</v>
      </c>
      <c r="B42" s="13" t="s">
        <v>76</v>
      </c>
      <c r="C42" s="14">
        <v>5000</v>
      </c>
      <c r="D42" s="14">
        <v>0</v>
      </c>
      <c r="E42" s="14">
        <v>0</v>
      </c>
      <c r="F42" s="14">
        <f>G42+J42</f>
        <v>0</v>
      </c>
      <c r="G42" s="14">
        <v>0</v>
      </c>
      <c r="H42" s="14">
        <v>0</v>
      </c>
      <c r="I42" s="14">
        <v>0</v>
      </c>
      <c r="J42" s="14">
        <v>0</v>
      </c>
      <c r="K42" s="14">
        <v>0</v>
      </c>
      <c r="L42" s="14"/>
      <c r="M42" s="14">
        <f>C42+F42</f>
        <v>5000</v>
      </c>
      <c r="O42" s="5"/>
      <c r="P42" s="5"/>
      <c r="Q42" s="5"/>
      <c r="R42" s="5"/>
      <c r="S42" s="5"/>
    </row>
    <row r="43" spans="1:19" ht="17.25" customHeight="1">
      <c r="A43" s="9" t="s">
        <v>77</v>
      </c>
      <c r="B43" s="10" t="s">
        <v>78</v>
      </c>
      <c r="C43" s="11">
        <f>SUM(C44)</f>
        <v>0</v>
      </c>
      <c r="D43" s="11">
        <f aca="true" t="shared" si="11" ref="D43:M43">SUM(D44)</f>
        <v>0</v>
      </c>
      <c r="E43" s="11">
        <f t="shared" si="11"/>
        <v>0</v>
      </c>
      <c r="F43" s="11">
        <f t="shared" si="11"/>
        <v>89000</v>
      </c>
      <c r="G43" s="11">
        <f t="shared" si="11"/>
        <v>89000</v>
      </c>
      <c r="H43" s="11">
        <f t="shared" si="11"/>
        <v>0</v>
      </c>
      <c r="I43" s="11">
        <f t="shared" si="11"/>
        <v>0</v>
      </c>
      <c r="J43" s="11">
        <f t="shared" si="11"/>
        <v>0</v>
      </c>
      <c r="K43" s="11">
        <f t="shared" si="11"/>
        <v>0</v>
      </c>
      <c r="L43" s="11">
        <f t="shared" si="11"/>
        <v>0</v>
      </c>
      <c r="M43" s="11">
        <f t="shared" si="11"/>
        <v>89000</v>
      </c>
      <c r="O43" s="5"/>
      <c r="P43" s="5"/>
      <c r="Q43" s="5"/>
      <c r="R43" s="5"/>
      <c r="S43" s="5"/>
    </row>
    <row r="44" spans="1:19" ht="39">
      <c r="A44" s="12" t="s">
        <v>79</v>
      </c>
      <c r="B44" s="13" t="s">
        <v>80</v>
      </c>
      <c r="C44" s="14">
        <v>0</v>
      </c>
      <c r="D44" s="14">
        <v>0</v>
      </c>
      <c r="E44" s="14">
        <v>0</v>
      </c>
      <c r="F44" s="14">
        <f>G44+J44</f>
        <v>89000</v>
      </c>
      <c r="G44" s="14">
        <v>89000</v>
      </c>
      <c r="H44" s="14">
        <v>0</v>
      </c>
      <c r="I44" s="14">
        <v>0</v>
      </c>
      <c r="J44" s="14">
        <v>0</v>
      </c>
      <c r="K44" s="14">
        <v>0</v>
      </c>
      <c r="L44" s="14"/>
      <c r="M44" s="14">
        <f>C44+F44</f>
        <v>89000</v>
      </c>
      <c r="O44" s="5"/>
      <c r="P44" s="5"/>
      <c r="Q44" s="5"/>
      <c r="R44" s="5"/>
      <c r="S44" s="5"/>
    </row>
    <row r="45" spans="1:19" ht="26.25">
      <c r="A45" s="9" t="s">
        <v>81</v>
      </c>
      <c r="B45" s="10" t="s">
        <v>82</v>
      </c>
      <c r="C45" s="11">
        <f>SUM(C46)</f>
        <v>145000</v>
      </c>
      <c r="D45" s="11">
        <f aca="true" t="shared" si="12" ref="D45:M45">SUM(D46)</f>
        <v>0</v>
      </c>
      <c r="E45" s="11">
        <f t="shared" si="12"/>
        <v>0</v>
      </c>
      <c r="F45" s="11">
        <f t="shared" si="12"/>
        <v>0</v>
      </c>
      <c r="G45" s="11">
        <f t="shared" si="12"/>
        <v>0</v>
      </c>
      <c r="H45" s="11">
        <f t="shared" si="12"/>
        <v>0</v>
      </c>
      <c r="I45" s="11">
        <f t="shared" si="12"/>
        <v>0</v>
      </c>
      <c r="J45" s="11">
        <f t="shared" si="12"/>
        <v>0</v>
      </c>
      <c r="K45" s="11">
        <f t="shared" si="12"/>
        <v>0</v>
      </c>
      <c r="L45" s="11">
        <f t="shared" si="12"/>
        <v>0</v>
      </c>
      <c r="M45" s="11">
        <f t="shared" si="12"/>
        <v>145000</v>
      </c>
      <c r="O45" s="5"/>
      <c r="P45" s="5"/>
      <c r="Q45" s="5"/>
      <c r="R45" s="5"/>
      <c r="S45" s="5"/>
    </row>
    <row r="46" spans="1:19" ht="12.75">
      <c r="A46" s="12" t="s">
        <v>83</v>
      </c>
      <c r="B46" s="13" t="s">
        <v>84</v>
      </c>
      <c r="C46" s="14">
        <v>145000</v>
      </c>
      <c r="D46" s="14">
        <v>0</v>
      </c>
      <c r="E46" s="14">
        <v>0</v>
      </c>
      <c r="F46" s="14">
        <f>G46+J46</f>
        <v>0</v>
      </c>
      <c r="G46" s="14">
        <v>0</v>
      </c>
      <c r="H46" s="14">
        <v>0</v>
      </c>
      <c r="I46" s="14">
        <v>0</v>
      </c>
      <c r="J46" s="14">
        <v>0</v>
      </c>
      <c r="K46" s="14">
        <v>0</v>
      </c>
      <c r="L46" s="14"/>
      <c r="M46" s="14">
        <f>C46+F46</f>
        <v>145000</v>
      </c>
      <c r="O46" s="5"/>
      <c r="P46" s="5"/>
      <c r="Q46" s="5"/>
      <c r="R46" s="5"/>
      <c r="S46" s="5"/>
    </row>
    <row r="47" spans="1:19" ht="26.25">
      <c r="A47" s="9" t="s">
        <v>85</v>
      </c>
      <c r="B47" s="10" t="s">
        <v>86</v>
      </c>
      <c r="C47" s="11">
        <f>C48+C50+C59+C61</f>
        <v>60962800</v>
      </c>
      <c r="D47" s="11">
        <f aca="true" t="shared" si="13" ref="D47:M47">D48+D50+D59+D61</f>
        <v>26708385</v>
      </c>
      <c r="E47" s="11">
        <f t="shared" si="13"/>
        <v>13157480</v>
      </c>
      <c r="F47" s="11">
        <f t="shared" si="13"/>
        <v>3010400</v>
      </c>
      <c r="G47" s="11">
        <f t="shared" si="13"/>
        <v>2806000</v>
      </c>
      <c r="H47" s="11">
        <f t="shared" si="13"/>
        <v>0</v>
      </c>
      <c r="I47" s="11">
        <f t="shared" si="13"/>
        <v>0</v>
      </c>
      <c r="J47" s="11">
        <f t="shared" si="13"/>
        <v>204400</v>
      </c>
      <c r="K47" s="11">
        <f t="shared" si="13"/>
        <v>198400</v>
      </c>
      <c r="L47" s="11">
        <f t="shared" si="13"/>
        <v>98400</v>
      </c>
      <c r="M47" s="11">
        <f t="shared" si="13"/>
        <v>63973200</v>
      </c>
      <c r="O47" s="5"/>
      <c r="P47" s="5"/>
      <c r="Q47" s="5"/>
      <c r="R47" s="5"/>
      <c r="S47" s="5"/>
    </row>
    <row r="48" spans="1:19" ht="12.75">
      <c r="A48" s="9" t="s">
        <v>23</v>
      </c>
      <c r="B48" s="10" t="s">
        <v>24</v>
      </c>
      <c r="C48" s="11">
        <f>SUM(C49)</f>
        <v>375000</v>
      </c>
      <c r="D48" s="11">
        <f aca="true" t="shared" si="14" ref="D48:M48">SUM(D49)</f>
        <v>196040</v>
      </c>
      <c r="E48" s="11">
        <f t="shared" si="14"/>
        <v>11150</v>
      </c>
      <c r="F48" s="11">
        <f t="shared" si="14"/>
        <v>0</v>
      </c>
      <c r="G48" s="11">
        <f t="shared" si="14"/>
        <v>0</v>
      </c>
      <c r="H48" s="11">
        <f t="shared" si="14"/>
        <v>0</v>
      </c>
      <c r="I48" s="11">
        <f t="shared" si="14"/>
        <v>0</v>
      </c>
      <c r="J48" s="11">
        <f t="shared" si="14"/>
        <v>0</v>
      </c>
      <c r="K48" s="11">
        <f t="shared" si="14"/>
        <v>0</v>
      </c>
      <c r="L48" s="11">
        <f t="shared" si="14"/>
        <v>0</v>
      </c>
      <c r="M48" s="11">
        <f t="shared" si="14"/>
        <v>375000</v>
      </c>
      <c r="O48" s="5"/>
      <c r="P48" s="5"/>
      <c r="Q48" s="5"/>
      <c r="R48" s="5"/>
      <c r="S48" s="5"/>
    </row>
    <row r="49" spans="1:19" ht="26.25">
      <c r="A49" s="12" t="s">
        <v>25</v>
      </c>
      <c r="B49" s="13" t="s">
        <v>26</v>
      </c>
      <c r="C49" s="14">
        <v>375000</v>
      </c>
      <c r="D49" s="14">
        <v>196040</v>
      </c>
      <c r="E49" s="14">
        <v>11150</v>
      </c>
      <c r="F49" s="14">
        <f>G49+J49</f>
        <v>0</v>
      </c>
      <c r="G49" s="14">
        <v>0</v>
      </c>
      <c r="H49" s="14">
        <v>0</v>
      </c>
      <c r="I49" s="14">
        <v>0</v>
      </c>
      <c r="J49" s="14">
        <v>0</v>
      </c>
      <c r="K49" s="14">
        <v>0</v>
      </c>
      <c r="L49" s="14"/>
      <c r="M49" s="14">
        <f aca="true" t="shared" si="15" ref="M49:M78">C49+F49</f>
        <v>375000</v>
      </c>
      <c r="O49" s="5"/>
      <c r="P49" s="5"/>
      <c r="Q49" s="5"/>
      <c r="R49" s="5"/>
      <c r="S49" s="5"/>
    </row>
    <row r="50" spans="1:19" ht="12.75">
      <c r="A50" s="9" t="s">
        <v>87</v>
      </c>
      <c r="B50" s="10" t="s">
        <v>88</v>
      </c>
      <c r="C50" s="11">
        <f>SUM(C51:C58)</f>
        <v>59340350</v>
      </c>
      <c r="D50" s="11">
        <f aca="true" t="shared" si="16" ref="D50:M50">SUM(D51:D58)</f>
        <v>26142795</v>
      </c>
      <c r="E50" s="11">
        <f t="shared" si="16"/>
        <v>12904550</v>
      </c>
      <c r="F50" s="11">
        <f t="shared" si="16"/>
        <v>3009900</v>
      </c>
      <c r="G50" s="11">
        <f t="shared" si="16"/>
        <v>2805500</v>
      </c>
      <c r="H50" s="11">
        <f t="shared" si="16"/>
        <v>0</v>
      </c>
      <c r="I50" s="11">
        <f t="shared" si="16"/>
        <v>0</v>
      </c>
      <c r="J50" s="11">
        <f t="shared" si="16"/>
        <v>204400</v>
      </c>
      <c r="K50" s="11">
        <f t="shared" si="16"/>
        <v>198400</v>
      </c>
      <c r="L50" s="11">
        <f t="shared" si="16"/>
        <v>98400</v>
      </c>
      <c r="M50" s="11">
        <f t="shared" si="16"/>
        <v>62350250</v>
      </c>
      <c r="O50" s="15"/>
      <c r="P50" s="5"/>
      <c r="Q50" s="5"/>
      <c r="R50" s="5"/>
      <c r="S50" s="5"/>
    </row>
    <row r="51" spans="1:19" ht="12.75">
      <c r="A51" s="12" t="s">
        <v>89</v>
      </c>
      <c r="B51" s="13" t="s">
        <v>90</v>
      </c>
      <c r="C51" s="14">
        <v>22009600</v>
      </c>
      <c r="D51" s="14">
        <v>8488970</v>
      </c>
      <c r="E51" s="14">
        <v>4880305</v>
      </c>
      <c r="F51" s="14">
        <f aca="true" t="shared" si="17" ref="F51:F58">G51+J51</f>
        <v>2401300</v>
      </c>
      <c r="G51" s="14">
        <v>2364000</v>
      </c>
      <c r="H51" s="14">
        <v>0</v>
      </c>
      <c r="I51" s="14">
        <v>0</v>
      </c>
      <c r="J51" s="14">
        <v>37300</v>
      </c>
      <c r="K51" s="14">
        <v>34300</v>
      </c>
      <c r="L51" s="14">
        <v>34300</v>
      </c>
      <c r="M51" s="14">
        <f t="shared" si="15"/>
        <v>24410900</v>
      </c>
      <c r="O51" s="5"/>
      <c r="P51" s="5"/>
      <c r="Q51" s="5"/>
      <c r="R51" s="5"/>
      <c r="S51" s="5"/>
    </row>
    <row r="52" spans="1:19" ht="52.5">
      <c r="A52" s="12" t="s">
        <v>91</v>
      </c>
      <c r="B52" s="13" t="s">
        <v>92</v>
      </c>
      <c r="C52" s="14">
        <v>32569930</v>
      </c>
      <c r="D52" s="14">
        <v>15113950</v>
      </c>
      <c r="E52" s="14">
        <v>7407610</v>
      </c>
      <c r="F52" s="14">
        <f t="shared" si="17"/>
        <v>549140</v>
      </c>
      <c r="G52" s="14">
        <v>412000</v>
      </c>
      <c r="H52" s="14">
        <v>0</v>
      </c>
      <c r="I52" s="14">
        <v>0</v>
      </c>
      <c r="J52" s="14">
        <v>137140</v>
      </c>
      <c r="K52" s="14">
        <v>134140</v>
      </c>
      <c r="L52" s="14">
        <v>34140</v>
      </c>
      <c r="M52" s="14">
        <f t="shared" si="15"/>
        <v>33119070</v>
      </c>
      <c r="O52" s="5"/>
      <c r="P52" s="5"/>
      <c r="Q52" s="5"/>
      <c r="R52" s="5"/>
      <c r="S52" s="5"/>
    </row>
    <row r="53" spans="1:19" ht="39.75" customHeight="1">
      <c r="A53" s="12" t="s">
        <v>93</v>
      </c>
      <c r="B53" s="13" t="s">
        <v>94</v>
      </c>
      <c r="C53" s="14">
        <v>2879460</v>
      </c>
      <c r="D53" s="14">
        <v>1499950</v>
      </c>
      <c r="E53" s="14">
        <v>464890</v>
      </c>
      <c r="F53" s="14">
        <f t="shared" si="17"/>
        <v>20500</v>
      </c>
      <c r="G53" s="14">
        <v>20500</v>
      </c>
      <c r="H53" s="14">
        <v>0</v>
      </c>
      <c r="I53" s="14">
        <v>0</v>
      </c>
      <c r="J53" s="14">
        <v>0</v>
      </c>
      <c r="K53" s="14">
        <v>0</v>
      </c>
      <c r="L53" s="14"/>
      <c r="M53" s="14">
        <f t="shared" si="15"/>
        <v>2899960</v>
      </c>
      <c r="O53" s="5"/>
      <c r="P53" s="5"/>
      <c r="Q53" s="5"/>
      <c r="R53" s="5"/>
      <c r="S53" s="5"/>
    </row>
    <row r="54" spans="1:19" ht="26.25">
      <c r="A54" s="12" t="s">
        <v>95</v>
      </c>
      <c r="B54" s="13" t="s">
        <v>96</v>
      </c>
      <c r="C54" s="14">
        <v>579000</v>
      </c>
      <c r="D54" s="14">
        <v>322000</v>
      </c>
      <c r="E54" s="14">
        <v>37010</v>
      </c>
      <c r="F54" s="14">
        <f t="shared" si="17"/>
        <v>200</v>
      </c>
      <c r="G54" s="14">
        <v>200</v>
      </c>
      <c r="H54" s="14">
        <v>0</v>
      </c>
      <c r="I54" s="14">
        <v>0</v>
      </c>
      <c r="J54" s="14">
        <v>0</v>
      </c>
      <c r="K54" s="14">
        <v>0</v>
      </c>
      <c r="L54" s="14"/>
      <c r="M54" s="14">
        <f t="shared" si="15"/>
        <v>579200</v>
      </c>
      <c r="O54" s="5"/>
      <c r="P54" s="5"/>
      <c r="Q54" s="5"/>
      <c r="R54" s="5"/>
      <c r="S54" s="5"/>
    </row>
    <row r="55" spans="1:19" ht="44.25" customHeight="1">
      <c r="A55" s="12" t="s">
        <v>97</v>
      </c>
      <c r="B55" s="13" t="s">
        <v>98</v>
      </c>
      <c r="C55" s="14">
        <v>862000</v>
      </c>
      <c r="D55" s="14">
        <v>483460</v>
      </c>
      <c r="E55" s="14">
        <v>101100</v>
      </c>
      <c r="F55" s="14">
        <f t="shared" si="17"/>
        <v>38760</v>
      </c>
      <c r="G55" s="14">
        <v>8800</v>
      </c>
      <c r="H55" s="14">
        <v>0</v>
      </c>
      <c r="I55" s="14">
        <v>0</v>
      </c>
      <c r="J55" s="14">
        <v>29960</v>
      </c>
      <c r="K55" s="14">
        <v>29960</v>
      </c>
      <c r="L55" s="14">
        <v>29960</v>
      </c>
      <c r="M55" s="14">
        <f t="shared" si="15"/>
        <v>900760</v>
      </c>
      <c r="O55" s="5"/>
      <c r="P55" s="5"/>
      <c r="Q55" s="5"/>
      <c r="R55" s="5"/>
      <c r="S55" s="5"/>
    </row>
    <row r="56" spans="1:19" ht="26.25">
      <c r="A56" s="12" t="s">
        <v>99</v>
      </c>
      <c r="B56" s="13" t="s">
        <v>100</v>
      </c>
      <c r="C56" s="14">
        <v>205200</v>
      </c>
      <c r="D56" s="14">
        <v>117100</v>
      </c>
      <c r="E56" s="14">
        <v>6750</v>
      </c>
      <c r="F56" s="14">
        <f t="shared" si="17"/>
        <v>0</v>
      </c>
      <c r="G56" s="14">
        <v>0</v>
      </c>
      <c r="H56" s="14">
        <v>0</v>
      </c>
      <c r="I56" s="14">
        <v>0</v>
      </c>
      <c r="J56" s="14">
        <v>0</v>
      </c>
      <c r="K56" s="14">
        <v>0</v>
      </c>
      <c r="L56" s="14"/>
      <c r="M56" s="14">
        <f t="shared" si="15"/>
        <v>205200</v>
      </c>
      <c r="O56" s="5"/>
      <c r="P56" s="5"/>
      <c r="Q56" s="5"/>
      <c r="R56" s="5"/>
      <c r="S56" s="5"/>
    </row>
    <row r="57" spans="1:19" ht="12.75">
      <c r="A57" s="12" t="s">
        <v>101</v>
      </c>
      <c r="B57" s="13" t="s">
        <v>102</v>
      </c>
      <c r="C57" s="14">
        <v>170000</v>
      </c>
      <c r="D57" s="14">
        <v>117365</v>
      </c>
      <c r="E57" s="14">
        <v>6885</v>
      </c>
      <c r="F57" s="14">
        <f t="shared" si="17"/>
        <v>0</v>
      </c>
      <c r="G57" s="14">
        <v>0</v>
      </c>
      <c r="H57" s="14">
        <v>0</v>
      </c>
      <c r="I57" s="14">
        <v>0</v>
      </c>
      <c r="J57" s="14">
        <v>0</v>
      </c>
      <c r="K57" s="14">
        <v>0</v>
      </c>
      <c r="L57" s="14"/>
      <c r="M57" s="14">
        <f t="shared" si="15"/>
        <v>170000</v>
      </c>
      <c r="O57" s="5"/>
      <c r="P57" s="5"/>
      <c r="Q57" s="5"/>
      <c r="R57" s="5"/>
      <c r="S57" s="5"/>
    </row>
    <row r="58" spans="1:19" ht="59.25" customHeight="1">
      <c r="A58" s="12" t="s">
        <v>103</v>
      </c>
      <c r="B58" s="13" t="s">
        <v>104</v>
      </c>
      <c r="C58" s="14">
        <v>65160</v>
      </c>
      <c r="D58" s="14">
        <v>0</v>
      </c>
      <c r="E58" s="14">
        <v>0</v>
      </c>
      <c r="F58" s="14">
        <f t="shared" si="17"/>
        <v>0</v>
      </c>
      <c r="G58" s="14">
        <v>0</v>
      </c>
      <c r="H58" s="14">
        <v>0</v>
      </c>
      <c r="I58" s="14">
        <v>0</v>
      </c>
      <c r="J58" s="14">
        <v>0</v>
      </c>
      <c r="K58" s="14">
        <v>0</v>
      </c>
      <c r="L58" s="14"/>
      <c r="M58" s="14">
        <f t="shared" si="15"/>
        <v>65160</v>
      </c>
      <c r="O58" s="5"/>
      <c r="P58" s="5"/>
      <c r="Q58" s="5"/>
      <c r="R58" s="5"/>
      <c r="S58" s="5"/>
    </row>
    <row r="59" spans="1:19" ht="26.25">
      <c r="A59" s="9" t="s">
        <v>41</v>
      </c>
      <c r="B59" s="10" t="s">
        <v>42</v>
      </c>
      <c r="C59" s="11">
        <f>SUM(C60)</f>
        <v>110450</v>
      </c>
      <c r="D59" s="11">
        <f aca="true" t="shared" si="18" ref="D59:M59">SUM(D60)</f>
        <v>0</v>
      </c>
      <c r="E59" s="11">
        <f t="shared" si="18"/>
        <v>0</v>
      </c>
      <c r="F59" s="11">
        <f t="shared" si="18"/>
        <v>0</v>
      </c>
      <c r="G59" s="11">
        <f t="shared" si="18"/>
        <v>0</v>
      </c>
      <c r="H59" s="11">
        <f t="shared" si="18"/>
        <v>0</v>
      </c>
      <c r="I59" s="11">
        <f t="shared" si="18"/>
        <v>0</v>
      </c>
      <c r="J59" s="11">
        <f t="shared" si="18"/>
        <v>0</v>
      </c>
      <c r="K59" s="11">
        <f t="shared" si="18"/>
        <v>0</v>
      </c>
      <c r="L59" s="11">
        <f t="shared" si="18"/>
        <v>0</v>
      </c>
      <c r="M59" s="11">
        <f t="shared" si="18"/>
        <v>110450</v>
      </c>
      <c r="O59" s="5"/>
      <c r="P59" s="5"/>
      <c r="Q59" s="5"/>
      <c r="R59" s="5"/>
      <c r="S59" s="5"/>
    </row>
    <row r="60" spans="1:19" ht="99.75" customHeight="1">
      <c r="A60" s="12" t="s">
        <v>105</v>
      </c>
      <c r="B60" s="13" t="s">
        <v>106</v>
      </c>
      <c r="C60" s="14">
        <v>110450</v>
      </c>
      <c r="D60" s="14">
        <v>0</v>
      </c>
      <c r="E60" s="14">
        <v>0</v>
      </c>
      <c r="F60" s="14">
        <f>G60+J60</f>
        <v>0</v>
      </c>
      <c r="G60" s="14">
        <v>0</v>
      </c>
      <c r="H60" s="14">
        <v>0</v>
      </c>
      <c r="I60" s="14">
        <v>0</v>
      </c>
      <c r="J60" s="14">
        <v>0</v>
      </c>
      <c r="K60" s="14">
        <v>0</v>
      </c>
      <c r="L60" s="14"/>
      <c r="M60" s="14">
        <f t="shared" si="15"/>
        <v>110450</v>
      </c>
      <c r="O60" s="5"/>
      <c r="P60" s="5"/>
      <c r="Q60" s="5"/>
      <c r="R60" s="5"/>
      <c r="S60" s="5"/>
    </row>
    <row r="61" spans="1:19" ht="12.75">
      <c r="A61" s="9" t="s">
        <v>57</v>
      </c>
      <c r="B61" s="10" t="s">
        <v>58</v>
      </c>
      <c r="C61" s="11">
        <f>SUM(C62)</f>
        <v>1137000</v>
      </c>
      <c r="D61" s="11">
        <f aca="true" t="shared" si="19" ref="D61:M61">SUM(D62)</f>
        <v>369550</v>
      </c>
      <c r="E61" s="11">
        <f t="shared" si="19"/>
        <v>241780</v>
      </c>
      <c r="F61" s="11">
        <f t="shared" si="19"/>
        <v>500</v>
      </c>
      <c r="G61" s="11">
        <f t="shared" si="19"/>
        <v>500</v>
      </c>
      <c r="H61" s="11">
        <f t="shared" si="19"/>
        <v>0</v>
      </c>
      <c r="I61" s="11">
        <f t="shared" si="19"/>
        <v>0</v>
      </c>
      <c r="J61" s="11">
        <f t="shared" si="19"/>
        <v>0</v>
      </c>
      <c r="K61" s="11">
        <f t="shared" si="19"/>
        <v>0</v>
      </c>
      <c r="L61" s="11">
        <f t="shared" si="19"/>
        <v>0</v>
      </c>
      <c r="M61" s="11">
        <f t="shared" si="19"/>
        <v>1137500</v>
      </c>
      <c r="O61" s="5"/>
      <c r="P61" s="5"/>
      <c r="Q61" s="5"/>
      <c r="R61" s="5"/>
      <c r="S61" s="5"/>
    </row>
    <row r="62" spans="1:19" ht="41.25" customHeight="1">
      <c r="A62" s="12" t="s">
        <v>107</v>
      </c>
      <c r="B62" s="13" t="s">
        <v>108</v>
      </c>
      <c r="C62" s="14">
        <v>1137000</v>
      </c>
      <c r="D62" s="14">
        <v>369550</v>
      </c>
      <c r="E62" s="14">
        <v>241780</v>
      </c>
      <c r="F62" s="14">
        <f>G62+J62</f>
        <v>500</v>
      </c>
      <c r="G62" s="14">
        <v>500</v>
      </c>
      <c r="H62" s="14">
        <v>0</v>
      </c>
      <c r="I62" s="14">
        <v>0</v>
      </c>
      <c r="J62" s="14">
        <v>0</v>
      </c>
      <c r="K62" s="14">
        <v>0</v>
      </c>
      <c r="L62" s="14"/>
      <c r="M62" s="14">
        <f t="shared" si="15"/>
        <v>1137500</v>
      </c>
      <c r="O62" s="5"/>
      <c r="P62" s="5"/>
      <c r="Q62" s="5"/>
      <c r="R62" s="5"/>
      <c r="S62" s="5"/>
    </row>
    <row r="63" spans="1:19" ht="39">
      <c r="A63" s="9" t="s">
        <v>109</v>
      </c>
      <c r="B63" s="10" t="s">
        <v>110</v>
      </c>
      <c r="C63" s="11">
        <f>SUM(C64+C66+C68+C99)</f>
        <v>72972000</v>
      </c>
      <c r="D63" s="11">
        <f aca="true" t="shared" si="20" ref="D63:M63">SUM(D64+D66+D68+D99)</f>
        <v>2562300</v>
      </c>
      <c r="E63" s="11">
        <f t="shared" si="20"/>
        <v>143060</v>
      </c>
      <c r="F63" s="11">
        <f t="shared" si="20"/>
        <v>111000</v>
      </c>
      <c r="G63" s="11">
        <f t="shared" si="20"/>
        <v>75600</v>
      </c>
      <c r="H63" s="11">
        <f t="shared" si="20"/>
        <v>0</v>
      </c>
      <c r="I63" s="11">
        <f t="shared" si="20"/>
        <v>0</v>
      </c>
      <c r="J63" s="11">
        <f t="shared" si="20"/>
        <v>35400</v>
      </c>
      <c r="K63" s="11">
        <f t="shared" si="20"/>
        <v>21000</v>
      </c>
      <c r="L63" s="11">
        <f t="shared" si="20"/>
        <v>21000</v>
      </c>
      <c r="M63" s="11">
        <f t="shared" si="20"/>
        <v>73083000</v>
      </c>
      <c r="O63" s="5"/>
      <c r="P63" s="5"/>
      <c r="Q63" s="5"/>
      <c r="R63" s="5"/>
      <c r="S63" s="5"/>
    </row>
    <row r="64" spans="1:19" ht="12.75">
      <c r="A64" s="9" t="s">
        <v>23</v>
      </c>
      <c r="B64" s="10" t="s">
        <v>24</v>
      </c>
      <c r="C64" s="11">
        <f>SUM(C65)</f>
        <v>1738300</v>
      </c>
      <c r="D64" s="11">
        <f aca="true" t="shared" si="21" ref="D64:M64">SUM(D65)</f>
        <v>1080600</v>
      </c>
      <c r="E64" s="11">
        <f t="shared" si="21"/>
        <v>0</v>
      </c>
      <c r="F64" s="11">
        <f t="shared" si="21"/>
        <v>0</v>
      </c>
      <c r="G64" s="11">
        <f t="shared" si="21"/>
        <v>0</v>
      </c>
      <c r="H64" s="11">
        <f t="shared" si="21"/>
        <v>0</v>
      </c>
      <c r="I64" s="11">
        <f t="shared" si="21"/>
        <v>0</v>
      </c>
      <c r="J64" s="11">
        <f t="shared" si="21"/>
        <v>0</v>
      </c>
      <c r="K64" s="11">
        <f t="shared" si="21"/>
        <v>0</v>
      </c>
      <c r="L64" s="11">
        <f t="shared" si="21"/>
        <v>0</v>
      </c>
      <c r="M64" s="11">
        <f t="shared" si="21"/>
        <v>1738300</v>
      </c>
      <c r="O64" s="5"/>
      <c r="P64" s="5"/>
      <c r="Q64" s="5"/>
      <c r="R64" s="5"/>
      <c r="S64" s="5"/>
    </row>
    <row r="65" spans="1:19" ht="26.25">
      <c r="A65" s="12" t="s">
        <v>25</v>
      </c>
      <c r="B65" s="13" t="s">
        <v>26</v>
      </c>
      <c r="C65" s="14">
        <v>1738300</v>
      </c>
      <c r="D65" s="14">
        <v>1080600</v>
      </c>
      <c r="E65" s="14">
        <v>0</v>
      </c>
      <c r="F65" s="14">
        <f>G65+J65</f>
        <v>0</v>
      </c>
      <c r="G65" s="14">
        <v>0</v>
      </c>
      <c r="H65" s="14">
        <v>0</v>
      </c>
      <c r="I65" s="14">
        <v>0</v>
      </c>
      <c r="J65" s="14">
        <v>0</v>
      </c>
      <c r="K65" s="14">
        <v>0</v>
      </c>
      <c r="L65" s="14"/>
      <c r="M65" s="14">
        <f t="shared" si="15"/>
        <v>1738300</v>
      </c>
      <c r="O65" s="5"/>
      <c r="P65" s="5"/>
      <c r="Q65" s="5"/>
      <c r="R65" s="5"/>
      <c r="S65" s="5"/>
    </row>
    <row r="66" spans="1:19" ht="12.75">
      <c r="A66" s="9" t="s">
        <v>87</v>
      </c>
      <c r="B66" s="10" t="s">
        <v>88</v>
      </c>
      <c r="C66" s="11">
        <f>SUM(C67)</f>
        <v>807900</v>
      </c>
      <c r="D66" s="11">
        <f aca="true" t="shared" si="22" ref="D66:M66">SUM(D67)</f>
        <v>0</v>
      </c>
      <c r="E66" s="11">
        <f t="shared" si="22"/>
        <v>0</v>
      </c>
      <c r="F66" s="11">
        <f t="shared" si="22"/>
        <v>0</v>
      </c>
      <c r="G66" s="11">
        <f t="shared" si="22"/>
        <v>0</v>
      </c>
      <c r="H66" s="11">
        <f t="shared" si="22"/>
        <v>0</v>
      </c>
      <c r="I66" s="11">
        <f t="shared" si="22"/>
        <v>0</v>
      </c>
      <c r="J66" s="11">
        <f t="shared" si="22"/>
        <v>0</v>
      </c>
      <c r="K66" s="11">
        <f t="shared" si="22"/>
        <v>0</v>
      </c>
      <c r="L66" s="11">
        <f t="shared" si="22"/>
        <v>0</v>
      </c>
      <c r="M66" s="11">
        <f t="shared" si="22"/>
        <v>807900</v>
      </c>
      <c r="O66" s="5"/>
      <c r="P66" s="5"/>
      <c r="Q66" s="5"/>
      <c r="R66" s="5"/>
      <c r="S66" s="5"/>
    </row>
    <row r="67" spans="1:19" ht="26.25">
      <c r="A67" s="12" t="s">
        <v>111</v>
      </c>
      <c r="B67" s="13" t="s">
        <v>112</v>
      </c>
      <c r="C67" s="14">
        <v>807900</v>
      </c>
      <c r="D67" s="14">
        <v>0</v>
      </c>
      <c r="E67" s="14">
        <v>0</v>
      </c>
      <c r="F67" s="14">
        <f>G67+J67</f>
        <v>0</v>
      </c>
      <c r="G67" s="14">
        <v>0</v>
      </c>
      <c r="H67" s="14">
        <v>0</v>
      </c>
      <c r="I67" s="14">
        <v>0</v>
      </c>
      <c r="J67" s="14">
        <v>0</v>
      </c>
      <c r="K67" s="14">
        <v>0</v>
      </c>
      <c r="L67" s="14"/>
      <c r="M67" s="14">
        <f t="shared" si="15"/>
        <v>807900</v>
      </c>
      <c r="O67" s="5"/>
      <c r="P67" s="5"/>
      <c r="Q67" s="5"/>
      <c r="R67" s="5"/>
      <c r="S67" s="5"/>
    </row>
    <row r="68" spans="1:19" ht="26.25">
      <c r="A68" s="9" t="s">
        <v>41</v>
      </c>
      <c r="B68" s="10" t="s">
        <v>42</v>
      </c>
      <c r="C68" s="11">
        <f>SUM(C69:C98)</f>
        <v>68569500</v>
      </c>
      <c r="D68" s="11">
        <f aca="true" t="shared" si="23" ref="D68:M68">SUM(D69:D98)</f>
        <v>1481700</v>
      </c>
      <c r="E68" s="11">
        <f t="shared" si="23"/>
        <v>143060</v>
      </c>
      <c r="F68" s="11">
        <f t="shared" si="23"/>
        <v>111000</v>
      </c>
      <c r="G68" s="11">
        <f t="shared" si="23"/>
        <v>75600</v>
      </c>
      <c r="H68" s="11">
        <f t="shared" si="23"/>
        <v>0</v>
      </c>
      <c r="I68" s="11">
        <f t="shared" si="23"/>
        <v>0</v>
      </c>
      <c r="J68" s="11">
        <f t="shared" si="23"/>
        <v>35400</v>
      </c>
      <c r="K68" s="11">
        <f t="shared" si="23"/>
        <v>21000</v>
      </c>
      <c r="L68" s="11">
        <f t="shared" si="23"/>
        <v>21000</v>
      </c>
      <c r="M68" s="11">
        <f t="shared" si="23"/>
        <v>68680500</v>
      </c>
      <c r="O68" s="5"/>
      <c r="P68" s="5"/>
      <c r="Q68" s="5"/>
      <c r="R68" s="5"/>
      <c r="S68" s="5"/>
    </row>
    <row r="69" spans="1:19" ht="145.5" customHeight="1">
      <c r="A69" s="12" t="s">
        <v>113</v>
      </c>
      <c r="B69" s="13" t="s">
        <v>206</v>
      </c>
      <c r="C69" s="14">
        <v>8000000</v>
      </c>
      <c r="D69" s="14">
        <v>0</v>
      </c>
      <c r="E69" s="14">
        <v>0</v>
      </c>
      <c r="F69" s="14">
        <f aca="true" t="shared" si="24" ref="F69:F98">G69+J69</f>
        <v>0</v>
      </c>
      <c r="G69" s="14">
        <v>0</v>
      </c>
      <c r="H69" s="14">
        <v>0</v>
      </c>
      <c r="I69" s="14">
        <v>0</v>
      </c>
      <c r="J69" s="14">
        <v>0</v>
      </c>
      <c r="K69" s="14">
        <v>0</v>
      </c>
      <c r="L69" s="14"/>
      <c r="M69" s="14">
        <f t="shared" si="15"/>
        <v>8000000</v>
      </c>
      <c r="O69" s="5"/>
      <c r="P69" s="5"/>
      <c r="Q69" s="5"/>
      <c r="R69" s="5"/>
      <c r="S69" s="5"/>
    </row>
    <row r="70" spans="1:19" ht="151.5" customHeight="1">
      <c r="A70" s="12" t="s">
        <v>114</v>
      </c>
      <c r="B70" s="13" t="s">
        <v>207</v>
      </c>
      <c r="C70" s="14">
        <v>25180</v>
      </c>
      <c r="D70" s="14">
        <v>0</v>
      </c>
      <c r="E70" s="14">
        <v>0</v>
      </c>
      <c r="F70" s="14">
        <f t="shared" si="24"/>
        <v>0</v>
      </c>
      <c r="G70" s="14">
        <v>0</v>
      </c>
      <c r="H70" s="14">
        <v>0</v>
      </c>
      <c r="I70" s="14">
        <v>0</v>
      </c>
      <c r="J70" s="14">
        <v>0</v>
      </c>
      <c r="K70" s="14">
        <v>0</v>
      </c>
      <c r="L70" s="14"/>
      <c r="M70" s="14">
        <f t="shared" si="15"/>
        <v>25180</v>
      </c>
      <c r="O70" s="5"/>
      <c r="P70" s="5"/>
      <c r="Q70" s="5"/>
      <c r="R70" s="5"/>
      <c r="S70" s="5"/>
    </row>
    <row r="71" spans="1:19" ht="136.5" customHeight="1">
      <c r="A71" s="12" t="s">
        <v>115</v>
      </c>
      <c r="B71" s="13" t="s">
        <v>208</v>
      </c>
      <c r="C71" s="14">
        <v>1300</v>
      </c>
      <c r="D71" s="14">
        <v>0</v>
      </c>
      <c r="E71" s="14">
        <v>0</v>
      </c>
      <c r="F71" s="14">
        <f t="shared" si="24"/>
        <v>21000</v>
      </c>
      <c r="G71" s="14">
        <v>0</v>
      </c>
      <c r="H71" s="14">
        <v>0</v>
      </c>
      <c r="I71" s="14">
        <v>0</v>
      </c>
      <c r="J71" s="14">
        <v>21000</v>
      </c>
      <c r="K71" s="14">
        <v>21000</v>
      </c>
      <c r="L71" s="14">
        <v>21000</v>
      </c>
      <c r="M71" s="14">
        <f t="shared" si="15"/>
        <v>22300</v>
      </c>
      <c r="O71" s="5"/>
      <c r="P71" s="5"/>
      <c r="Q71" s="5"/>
      <c r="R71" s="5"/>
      <c r="S71" s="5"/>
    </row>
    <row r="72" spans="1:19" ht="138" customHeight="1">
      <c r="A72" s="12" t="s">
        <v>116</v>
      </c>
      <c r="B72" s="13" t="s">
        <v>217</v>
      </c>
      <c r="C72" s="14">
        <v>1500000</v>
      </c>
      <c r="D72" s="14">
        <v>0</v>
      </c>
      <c r="E72" s="14">
        <v>0</v>
      </c>
      <c r="F72" s="14">
        <f t="shared" si="24"/>
        <v>0</v>
      </c>
      <c r="G72" s="14">
        <v>0</v>
      </c>
      <c r="H72" s="14">
        <v>0</v>
      </c>
      <c r="I72" s="14">
        <v>0</v>
      </c>
      <c r="J72" s="14">
        <v>0</v>
      </c>
      <c r="K72" s="14">
        <v>0</v>
      </c>
      <c r="L72" s="14"/>
      <c r="M72" s="14">
        <f t="shared" si="15"/>
        <v>1500000</v>
      </c>
      <c r="O72" s="5"/>
      <c r="P72" s="5"/>
      <c r="Q72" s="5"/>
      <c r="R72" s="5"/>
      <c r="S72" s="5"/>
    </row>
    <row r="73" spans="1:19" ht="150.75" customHeight="1">
      <c r="A73" s="12" t="s">
        <v>117</v>
      </c>
      <c r="B73" s="13" t="s">
        <v>209</v>
      </c>
      <c r="C73" s="14">
        <v>1100</v>
      </c>
      <c r="D73" s="14">
        <v>0</v>
      </c>
      <c r="E73" s="14">
        <v>0</v>
      </c>
      <c r="F73" s="14">
        <f t="shared" si="24"/>
        <v>0</v>
      </c>
      <c r="G73" s="14">
        <v>0</v>
      </c>
      <c r="H73" s="14">
        <v>0</v>
      </c>
      <c r="I73" s="14">
        <v>0</v>
      </c>
      <c r="J73" s="14">
        <v>0</v>
      </c>
      <c r="K73" s="14">
        <v>0</v>
      </c>
      <c r="L73" s="14"/>
      <c r="M73" s="14">
        <f t="shared" si="15"/>
        <v>1100</v>
      </c>
      <c r="O73" s="5"/>
      <c r="P73" s="5"/>
      <c r="Q73" s="5"/>
      <c r="R73" s="5"/>
      <c r="S73" s="5"/>
    </row>
    <row r="74" spans="1:19" ht="118.5">
      <c r="A74" s="12" t="s">
        <v>118</v>
      </c>
      <c r="B74" s="13" t="s">
        <v>119</v>
      </c>
      <c r="C74" s="14">
        <v>600000</v>
      </c>
      <c r="D74" s="14">
        <v>0</v>
      </c>
      <c r="E74" s="14">
        <v>0</v>
      </c>
      <c r="F74" s="14">
        <f t="shared" si="24"/>
        <v>0</v>
      </c>
      <c r="G74" s="14">
        <v>0</v>
      </c>
      <c r="H74" s="14">
        <v>0</v>
      </c>
      <c r="I74" s="14">
        <v>0</v>
      </c>
      <c r="J74" s="14">
        <v>0</v>
      </c>
      <c r="K74" s="14">
        <v>0</v>
      </c>
      <c r="L74" s="14"/>
      <c r="M74" s="14">
        <f t="shared" si="15"/>
        <v>600000</v>
      </c>
      <c r="O74" s="5"/>
      <c r="P74" s="5"/>
      <c r="Q74" s="5"/>
      <c r="R74" s="5"/>
      <c r="S74" s="5"/>
    </row>
    <row r="75" spans="1:19" ht="122.25" customHeight="1">
      <c r="A75" s="12" t="s">
        <v>120</v>
      </c>
      <c r="B75" s="13" t="s">
        <v>210</v>
      </c>
      <c r="C75" s="14">
        <v>1200</v>
      </c>
      <c r="D75" s="14">
        <v>0</v>
      </c>
      <c r="E75" s="14">
        <v>0</v>
      </c>
      <c r="F75" s="14">
        <f t="shared" si="24"/>
        <v>0</v>
      </c>
      <c r="G75" s="14">
        <v>0</v>
      </c>
      <c r="H75" s="14">
        <v>0</v>
      </c>
      <c r="I75" s="14">
        <v>0</v>
      </c>
      <c r="J75" s="14">
        <v>0</v>
      </c>
      <c r="K75" s="14">
        <v>0</v>
      </c>
      <c r="L75" s="14"/>
      <c r="M75" s="14">
        <f t="shared" si="15"/>
        <v>1200</v>
      </c>
      <c r="O75" s="5"/>
      <c r="P75" s="5"/>
      <c r="Q75" s="5"/>
      <c r="R75" s="5"/>
      <c r="S75" s="5"/>
    </row>
    <row r="76" spans="1:19" ht="102" customHeight="1">
      <c r="A76" s="12" t="s">
        <v>121</v>
      </c>
      <c r="B76" s="13" t="s">
        <v>211</v>
      </c>
      <c r="C76" s="14">
        <v>15000</v>
      </c>
      <c r="D76" s="14">
        <v>0</v>
      </c>
      <c r="E76" s="14">
        <v>0</v>
      </c>
      <c r="F76" s="14">
        <f t="shared" si="24"/>
        <v>0</v>
      </c>
      <c r="G76" s="14">
        <v>0</v>
      </c>
      <c r="H76" s="14">
        <v>0</v>
      </c>
      <c r="I76" s="14">
        <v>0</v>
      </c>
      <c r="J76" s="14">
        <v>0</v>
      </c>
      <c r="K76" s="14">
        <v>0</v>
      </c>
      <c r="L76" s="14"/>
      <c r="M76" s="14">
        <f t="shared" si="15"/>
        <v>15000</v>
      </c>
      <c r="O76" s="5"/>
      <c r="P76" s="5"/>
      <c r="Q76" s="5"/>
      <c r="R76" s="5"/>
      <c r="S76" s="5"/>
    </row>
    <row r="77" spans="1:19" ht="172.5" customHeight="1">
      <c r="A77" s="12" t="s">
        <v>122</v>
      </c>
      <c r="B77" s="16" t="s">
        <v>212</v>
      </c>
      <c r="C77" s="14">
        <v>600</v>
      </c>
      <c r="D77" s="14">
        <v>0</v>
      </c>
      <c r="E77" s="14">
        <v>0</v>
      </c>
      <c r="F77" s="14">
        <f t="shared" si="24"/>
        <v>0</v>
      </c>
      <c r="G77" s="14">
        <v>0</v>
      </c>
      <c r="H77" s="14">
        <v>0</v>
      </c>
      <c r="I77" s="14">
        <v>0</v>
      </c>
      <c r="J77" s="14">
        <v>0</v>
      </c>
      <c r="K77" s="14">
        <v>0</v>
      </c>
      <c r="L77" s="14"/>
      <c r="M77" s="14">
        <f t="shared" si="15"/>
        <v>600</v>
      </c>
      <c r="O77" s="5"/>
      <c r="P77" s="5"/>
      <c r="Q77" s="5"/>
      <c r="R77" s="5"/>
      <c r="S77" s="5"/>
    </row>
    <row r="78" spans="1:19" ht="59.25" customHeight="1">
      <c r="A78" s="12" t="s">
        <v>123</v>
      </c>
      <c r="B78" s="13" t="s">
        <v>124</v>
      </c>
      <c r="C78" s="14">
        <v>40700</v>
      </c>
      <c r="D78" s="14">
        <v>0</v>
      </c>
      <c r="E78" s="14">
        <v>0</v>
      </c>
      <c r="F78" s="14">
        <f t="shared" si="24"/>
        <v>0</v>
      </c>
      <c r="G78" s="14">
        <v>0</v>
      </c>
      <c r="H78" s="14">
        <v>0</v>
      </c>
      <c r="I78" s="14">
        <v>0</v>
      </c>
      <c r="J78" s="14">
        <v>0</v>
      </c>
      <c r="K78" s="14">
        <v>0</v>
      </c>
      <c r="L78" s="14"/>
      <c r="M78" s="14">
        <f t="shared" si="15"/>
        <v>40700</v>
      </c>
      <c r="O78" s="5"/>
      <c r="P78" s="5"/>
      <c r="Q78" s="5"/>
      <c r="R78" s="5"/>
      <c r="S78" s="5"/>
    </row>
    <row r="79" spans="1:19" ht="26.25">
      <c r="A79" s="12" t="s">
        <v>125</v>
      </c>
      <c r="B79" s="13" t="s">
        <v>126</v>
      </c>
      <c r="C79" s="14">
        <v>590000</v>
      </c>
      <c r="D79" s="14">
        <v>0</v>
      </c>
      <c r="E79" s="14">
        <v>0</v>
      </c>
      <c r="F79" s="14">
        <f t="shared" si="24"/>
        <v>0</v>
      </c>
      <c r="G79" s="14">
        <v>0</v>
      </c>
      <c r="H79" s="14">
        <v>0</v>
      </c>
      <c r="I79" s="14">
        <v>0</v>
      </c>
      <c r="J79" s="14">
        <v>0</v>
      </c>
      <c r="K79" s="14">
        <v>0</v>
      </c>
      <c r="L79" s="14"/>
      <c r="M79" s="14">
        <f aca="true" t="shared" si="25" ref="M79:M110">C79+F79</f>
        <v>590000</v>
      </c>
      <c r="O79" s="5"/>
      <c r="P79" s="5"/>
      <c r="Q79" s="5"/>
      <c r="R79" s="5"/>
      <c r="S79" s="5"/>
    </row>
    <row r="80" spans="1:19" ht="117" customHeight="1">
      <c r="A80" s="12" t="s">
        <v>127</v>
      </c>
      <c r="B80" s="13" t="s">
        <v>213</v>
      </c>
      <c r="C80" s="14">
        <v>300000</v>
      </c>
      <c r="D80" s="14">
        <v>0</v>
      </c>
      <c r="E80" s="14">
        <v>0</v>
      </c>
      <c r="F80" s="14">
        <f t="shared" si="24"/>
        <v>0</v>
      </c>
      <c r="G80" s="14">
        <v>0</v>
      </c>
      <c r="H80" s="14">
        <v>0</v>
      </c>
      <c r="I80" s="14">
        <v>0</v>
      </c>
      <c r="J80" s="14">
        <v>0</v>
      </c>
      <c r="K80" s="14">
        <v>0</v>
      </c>
      <c r="L80" s="14"/>
      <c r="M80" s="14">
        <f t="shared" si="25"/>
        <v>300000</v>
      </c>
      <c r="O80" s="5"/>
      <c r="P80" s="5"/>
      <c r="Q80" s="5"/>
      <c r="R80" s="5"/>
      <c r="S80" s="5"/>
    </row>
    <row r="81" spans="1:19" ht="113.25" customHeight="1">
      <c r="A81" s="12" t="s">
        <v>128</v>
      </c>
      <c r="B81" s="13" t="s">
        <v>213</v>
      </c>
      <c r="C81" s="14">
        <v>3820</v>
      </c>
      <c r="D81" s="14">
        <v>0</v>
      </c>
      <c r="E81" s="14">
        <v>0</v>
      </c>
      <c r="F81" s="14">
        <f t="shared" si="24"/>
        <v>0</v>
      </c>
      <c r="G81" s="14">
        <v>0</v>
      </c>
      <c r="H81" s="14">
        <v>0</v>
      </c>
      <c r="I81" s="14">
        <v>0</v>
      </c>
      <c r="J81" s="14">
        <v>0</v>
      </c>
      <c r="K81" s="14">
        <v>0</v>
      </c>
      <c r="L81" s="14"/>
      <c r="M81" s="14">
        <f t="shared" si="25"/>
        <v>3820</v>
      </c>
      <c r="O81" s="5"/>
      <c r="P81" s="5"/>
      <c r="Q81" s="5"/>
      <c r="R81" s="5"/>
      <c r="S81" s="5"/>
    </row>
    <row r="82" spans="1:19" ht="30" customHeight="1">
      <c r="A82" s="12" t="s">
        <v>129</v>
      </c>
      <c r="B82" s="13" t="s">
        <v>130</v>
      </c>
      <c r="C82" s="14">
        <v>484000</v>
      </c>
      <c r="D82" s="14">
        <v>0</v>
      </c>
      <c r="E82" s="14">
        <v>0</v>
      </c>
      <c r="F82" s="14">
        <f t="shared" si="24"/>
        <v>0</v>
      </c>
      <c r="G82" s="14">
        <v>0</v>
      </c>
      <c r="H82" s="14">
        <v>0</v>
      </c>
      <c r="I82" s="14">
        <v>0</v>
      </c>
      <c r="J82" s="14">
        <v>0</v>
      </c>
      <c r="K82" s="14">
        <v>0</v>
      </c>
      <c r="L82" s="14"/>
      <c r="M82" s="14">
        <f t="shared" si="25"/>
        <v>484000</v>
      </c>
      <c r="O82" s="5"/>
      <c r="P82" s="5"/>
      <c r="Q82" s="5"/>
      <c r="R82" s="5"/>
      <c r="S82" s="5"/>
    </row>
    <row r="83" spans="1:19" ht="31.5" customHeight="1">
      <c r="A83" s="12" t="s">
        <v>131</v>
      </c>
      <c r="B83" s="13" t="s">
        <v>132</v>
      </c>
      <c r="C83" s="14">
        <v>8585000</v>
      </c>
      <c r="D83" s="14">
        <v>0</v>
      </c>
      <c r="E83" s="14">
        <v>0</v>
      </c>
      <c r="F83" s="14">
        <f t="shared" si="24"/>
        <v>0</v>
      </c>
      <c r="G83" s="14">
        <v>0</v>
      </c>
      <c r="H83" s="14">
        <v>0</v>
      </c>
      <c r="I83" s="14">
        <v>0</v>
      </c>
      <c r="J83" s="14">
        <v>0</v>
      </c>
      <c r="K83" s="14">
        <v>0</v>
      </c>
      <c r="L83" s="14"/>
      <c r="M83" s="14">
        <f t="shared" si="25"/>
        <v>8585000</v>
      </c>
      <c r="O83" s="5"/>
      <c r="P83" s="5"/>
      <c r="Q83" s="5"/>
      <c r="R83" s="5"/>
      <c r="S83" s="5"/>
    </row>
    <row r="84" spans="1:19" ht="12.75">
      <c r="A84" s="12" t="s">
        <v>133</v>
      </c>
      <c r="B84" s="13" t="s">
        <v>134</v>
      </c>
      <c r="C84" s="14">
        <v>22330600</v>
      </c>
      <c r="D84" s="14">
        <v>0</v>
      </c>
      <c r="E84" s="14">
        <v>0</v>
      </c>
      <c r="F84" s="14">
        <f t="shared" si="24"/>
        <v>0</v>
      </c>
      <c r="G84" s="14">
        <v>0</v>
      </c>
      <c r="H84" s="14">
        <v>0</v>
      </c>
      <c r="I84" s="14">
        <v>0</v>
      </c>
      <c r="J84" s="14">
        <v>0</v>
      </c>
      <c r="K84" s="14">
        <v>0</v>
      </c>
      <c r="L84" s="14"/>
      <c r="M84" s="14">
        <f t="shared" si="25"/>
        <v>22330600</v>
      </c>
      <c r="O84" s="5"/>
      <c r="P84" s="5"/>
      <c r="Q84" s="5"/>
      <c r="R84" s="5"/>
      <c r="S84" s="5"/>
    </row>
    <row r="85" spans="1:19" ht="30" customHeight="1">
      <c r="A85" s="12" t="s">
        <v>135</v>
      </c>
      <c r="B85" s="13" t="s">
        <v>136</v>
      </c>
      <c r="C85" s="14">
        <v>2520000</v>
      </c>
      <c r="D85" s="14">
        <v>0</v>
      </c>
      <c r="E85" s="14">
        <v>0</v>
      </c>
      <c r="F85" s="14">
        <f t="shared" si="24"/>
        <v>0</v>
      </c>
      <c r="G85" s="14">
        <v>0</v>
      </c>
      <c r="H85" s="14">
        <v>0</v>
      </c>
      <c r="I85" s="14">
        <v>0</v>
      </c>
      <c r="J85" s="14">
        <v>0</v>
      </c>
      <c r="K85" s="14">
        <v>0</v>
      </c>
      <c r="L85" s="14"/>
      <c r="M85" s="14">
        <f t="shared" si="25"/>
        <v>2520000</v>
      </c>
      <c r="O85" s="5"/>
      <c r="P85" s="5"/>
      <c r="Q85" s="5"/>
      <c r="R85" s="5"/>
      <c r="S85" s="5"/>
    </row>
    <row r="86" spans="1:19" ht="27" customHeight="1">
      <c r="A86" s="12" t="s">
        <v>137</v>
      </c>
      <c r="B86" s="13" t="s">
        <v>138</v>
      </c>
      <c r="C86" s="14">
        <v>4800000</v>
      </c>
      <c r="D86" s="14">
        <v>0</v>
      </c>
      <c r="E86" s="14">
        <v>0</v>
      </c>
      <c r="F86" s="14">
        <f t="shared" si="24"/>
        <v>0</v>
      </c>
      <c r="G86" s="14">
        <v>0</v>
      </c>
      <c r="H86" s="14">
        <v>0</v>
      </c>
      <c r="I86" s="14">
        <v>0</v>
      </c>
      <c r="J86" s="14">
        <v>0</v>
      </c>
      <c r="K86" s="14">
        <v>0</v>
      </c>
      <c r="L86" s="14"/>
      <c r="M86" s="14">
        <f t="shared" si="25"/>
        <v>4800000</v>
      </c>
      <c r="O86" s="5"/>
      <c r="P86" s="5"/>
      <c r="Q86" s="5"/>
      <c r="R86" s="5"/>
      <c r="S86" s="5"/>
    </row>
    <row r="87" spans="1:19" ht="30.75" customHeight="1">
      <c r="A87" s="12" t="s">
        <v>139</v>
      </c>
      <c r="B87" s="13" t="s">
        <v>140</v>
      </c>
      <c r="C87" s="14">
        <v>660000</v>
      </c>
      <c r="D87" s="14">
        <v>0</v>
      </c>
      <c r="E87" s="14">
        <v>0</v>
      </c>
      <c r="F87" s="14">
        <f t="shared" si="24"/>
        <v>0</v>
      </c>
      <c r="G87" s="14">
        <v>0</v>
      </c>
      <c r="H87" s="14">
        <v>0</v>
      </c>
      <c r="I87" s="14">
        <v>0</v>
      </c>
      <c r="J87" s="14">
        <v>0</v>
      </c>
      <c r="K87" s="14">
        <v>0</v>
      </c>
      <c r="L87" s="14"/>
      <c r="M87" s="14">
        <f t="shared" si="25"/>
        <v>660000</v>
      </c>
      <c r="O87" s="5"/>
      <c r="P87" s="5"/>
      <c r="Q87" s="5"/>
      <c r="R87" s="5"/>
      <c r="S87" s="5"/>
    </row>
    <row r="88" spans="1:19" ht="26.25">
      <c r="A88" s="12" t="s">
        <v>141</v>
      </c>
      <c r="B88" s="13" t="s">
        <v>142</v>
      </c>
      <c r="C88" s="14">
        <v>54400</v>
      </c>
      <c r="D88" s="14">
        <v>0</v>
      </c>
      <c r="E88" s="14">
        <v>0</v>
      </c>
      <c r="F88" s="14">
        <f t="shared" si="24"/>
        <v>0</v>
      </c>
      <c r="G88" s="14">
        <v>0</v>
      </c>
      <c r="H88" s="14">
        <v>0</v>
      </c>
      <c r="I88" s="14">
        <v>0</v>
      </c>
      <c r="J88" s="14">
        <v>0</v>
      </c>
      <c r="K88" s="14">
        <v>0</v>
      </c>
      <c r="L88" s="14"/>
      <c r="M88" s="14">
        <f t="shared" si="25"/>
        <v>54400</v>
      </c>
      <c r="O88" s="5"/>
      <c r="P88" s="5"/>
      <c r="Q88" s="5"/>
      <c r="R88" s="5"/>
      <c r="S88" s="5"/>
    </row>
    <row r="89" spans="1:19" ht="31.5" customHeight="1">
      <c r="A89" s="12" t="s">
        <v>143</v>
      </c>
      <c r="B89" s="13" t="s">
        <v>144</v>
      </c>
      <c r="C89" s="14">
        <v>2426000</v>
      </c>
      <c r="D89" s="14">
        <v>0</v>
      </c>
      <c r="E89" s="14">
        <v>0</v>
      </c>
      <c r="F89" s="14">
        <f t="shared" si="24"/>
        <v>0</v>
      </c>
      <c r="G89" s="14">
        <v>0</v>
      </c>
      <c r="H89" s="14">
        <v>0</v>
      </c>
      <c r="I89" s="14">
        <v>0</v>
      </c>
      <c r="J89" s="14">
        <v>0</v>
      </c>
      <c r="K89" s="14">
        <v>0</v>
      </c>
      <c r="L89" s="14"/>
      <c r="M89" s="14">
        <f t="shared" si="25"/>
        <v>2426000</v>
      </c>
      <c r="O89" s="5"/>
      <c r="P89" s="5"/>
      <c r="Q89" s="5"/>
      <c r="R89" s="5"/>
      <c r="S89" s="5"/>
    </row>
    <row r="90" spans="1:19" ht="39">
      <c r="A90" s="12" t="s">
        <v>145</v>
      </c>
      <c r="B90" s="13" t="s">
        <v>146</v>
      </c>
      <c r="C90" s="14">
        <v>4842400</v>
      </c>
      <c r="D90" s="14">
        <v>0</v>
      </c>
      <c r="E90" s="14">
        <v>0</v>
      </c>
      <c r="F90" s="14">
        <f t="shared" si="24"/>
        <v>0</v>
      </c>
      <c r="G90" s="14">
        <v>0</v>
      </c>
      <c r="H90" s="14">
        <v>0</v>
      </c>
      <c r="I90" s="14">
        <v>0</v>
      </c>
      <c r="J90" s="14">
        <v>0</v>
      </c>
      <c r="K90" s="14">
        <v>0</v>
      </c>
      <c r="L90" s="14"/>
      <c r="M90" s="14">
        <f t="shared" si="25"/>
        <v>4842400</v>
      </c>
      <c r="O90" s="5"/>
      <c r="P90" s="5"/>
      <c r="Q90" s="5"/>
      <c r="R90" s="5"/>
      <c r="S90" s="5"/>
    </row>
    <row r="91" spans="1:19" ht="70.5" customHeight="1">
      <c r="A91" s="12" t="s">
        <v>147</v>
      </c>
      <c r="B91" s="13" t="s">
        <v>148</v>
      </c>
      <c r="C91" s="14">
        <v>20000</v>
      </c>
      <c r="D91" s="14">
        <v>0</v>
      </c>
      <c r="E91" s="14">
        <v>0</v>
      </c>
      <c r="F91" s="14">
        <f t="shared" si="24"/>
        <v>0</v>
      </c>
      <c r="G91" s="14">
        <v>0</v>
      </c>
      <c r="H91" s="14">
        <v>0</v>
      </c>
      <c r="I91" s="14">
        <v>0</v>
      </c>
      <c r="J91" s="14">
        <v>0</v>
      </c>
      <c r="K91" s="14">
        <v>0</v>
      </c>
      <c r="L91" s="14"/>
      <c r="M91" s="14">
        <f t="shared" si="25"/>
        <v>20000</v>
      </c>
      <c r="O91" s="5"/>
      <c r="P91" s="5"/>
      <c r="Q91" s="5"/>
      <c r="R91" s="5"/>
      <c r="S91" s="5"/>
    </row>
    <row r="92" spans="1:19" ht="45" customHeight="1">
      <c r="A92" s="12" t="s">
        <v>149</v>
      </c>
      <c r="B92" s="13" t="s">
        <v>150</v>
      </c>
      <c r="C92" s="14">
        <v>6500</v>
      </c>
      <c r="D92" s="14">
        <v>0</v>
      </c>
      <c r="E92" s="14">
        <v>0</v>
      </c>
      <c r="F92" s="14">
        <f t="shared" si="24"/>
        <v>0</v>
      </c>
      <c r="G92" s="14">
        <v>0</v>
      </c>
      <c r="H92" s="14">
        <v>0</v>
      </c>
      <c r="I92" s="14">
        <v>0</v>
      </c>
      <c r="J92" s="14">
        <v>0</v>
      </c>
      <c r="K92" s="14">
        <v>0</v>
      </c>
      <c r="L92" s="14"/>
      <c r="M92" s="14">
        <f t="shared" si="25"/>
        <v>6500</v>
      </c>
      <c r="O92" s="5"/>
      <c r="P92" s="5"/>
      <c r="Q92" s="5"/>
      <c r="R92" s="5"/>
      <c r="S92" s="5"/>
    </row>
    <row r="93" spans="1:19" ht="33" customHeight="1">
      <c r="A93" s="12" t="s">
        <v>151</v>
      </c>
      <c r="B93" s="13" t="s">
        <v>152</v>
      </c>
      <c r="C93" s="14">
        <v>65100</v>
      </c>
      <c r="D93" s="14">
        <v>0</v>
      </c>
      <c r="E93" s="14">
        <v>0</v>
      </c>
      <c r="F93" s="14">
        <f t="shared" si="24"/>
        <v>0</v>
      </c>
      <c r="G93" s="14">
        <v>0</v>
      </c>
      <c r="H93" s="14">
        <v>0</v>
      </c>
      <c r="I93" s="14">
        <v>0</v>
      </c>
      <c r="J93" s="14">
        <v>0</v>
      </c>
      <c r="K93" s="14">
        <v>0</v>
      </c>
      <c r="L93" s="14"/>
      <c r="M93" s="14">
        <f t="shared" si="25"/>
        <v>65100</v>
      </c>
      <c r="O93" s="5"/>
      <c r="P93" s="5"/>
      <c r="Q93" s="5"/>
      <c r="R93" s="5"/>
      <c r="S93" s="5"/>
    </row>
    <row r="94" spans="1:19" ht="53.25" customHeight="1">
      <c r="A94" s="12" t="s">
        <v>153</v>
      </c>
      <c r="B94" s="13" t="s">
        <v>154</v>
      </c>
      <c r="C94" s="14">
        <v>1878400</v>
      </c>
      <c r="D94" s="14">
        <v>1024400</v>
      </c>
      <c r="E94" s="14">
        <v>73860</v>
      </c>
      <c r="F94" s="14">
        <f t="shared" si="24"/>
        <v>90000</v>
      </c>
      <c r="G94" s="14">
        <v>75600</v>
      </c>
      <c r="H94" s="14">
        <v>0</v>
      </c>
      <c r="I94" s="14">
        <v>0</v>
      </c>
      <c r="J94" s="14">
        <v>14400</v>
      </c>
      <c r="K94" s="14">
        <v>0</v>
      </c>
      <c r="L94" s="14"/>
      <c r="M94" s="14">
        <f t="shared" si="25"/>
        <v>1968400</v>
      </c>
      <c r="O94" s="5"/>
      <c r="P94" s="5"/>
      <c r="Q94" s="5"/>
      <c r="R94" s="5"/>
      <c r="S94" s="5"/>
    </row>
    <row r="95" spans="1:19" ht="99" customHeight="1">
      <c r="A95" s="12" t="s">
        <v>155</v>
      </c>
      <c r="B95" s="13" t="s">
        <v>156</v>
      </c>
      <c r="C95" s="14">
        <v>293900</v>
      </c>
      <c r="D95" s="14">
        <v>0</v>
      </c>
      <c r="E95" s="14">
        <v>0</v>
      </c>
      <c r="F95" s="14">
        <f t="shared" si="24"/>
        <v>0</v>
      </c>
      <c r="G95" s="14">
        <v>0</v>
      </c>
      <c r="H95" s="14">
        <v>0</v>
      </c>
      <c r="I95" s="14">
        <v>0</v>
      </c>
      <c r="J95" s="14">
        <v>0</v>
      </c>
      <c r="K95" s="14">
        <v>0</v>
      </c>
      <c r="L95" s="14"/>
      <c r="M95" s="14">
        <f t="shared" si="25"/>
        <v>293900</v>
      </c>
      <c r="O95" s="5"/>
      <c r="P95" s="5"/>
      <c r="Q95" s="5"/>
      <c r="R95" s="5"/>
      <c r="S95" s="5"/>
    </row>
    <row r="96" spans="1:19" ht="52.5">
      <c r="A96" s="12" t="s">
        <v>157</v>
      </c>
      <c r="B96" s="13" t="s">
        <v>158</v>
      </c>
      <c r="C96" s="14">
        <v>744300</v>
      </c>
      <c r="D96" s="14">
        <v>457300</v>
      </c>
      <c r="E96" s="14">
        <v>69200</v>
      </c>
      <c r="F96" s="14">
        <f t="shared" si="24"/>
        <v>0</v>
      </c>
      <c r="G96" s="14">
        <v>0</v>
      </c>
      <c r="H96" s="14">
        <v>0</v>
      </c>
      <c r="I96" s="14">
        <v>0</v>
      </c>
      <c r="J96" s="14">
        <v>0</v>
      </c>
      <c r="K96" s="14">
        <v>0</v>
      </c>
      <c r="L96" s="14"/>
      <c r="M96" s="14">
        <f t="shared" si="25"/>
        <v>744300</v>
      </c>
      <c r="O96" s="5"/>
      <c r="P96" s="5"/>
      <c r="Q96" s="5"/>
      <c r="R96" s="5"/>
      <c r="S96" s="5"/>
    </row>
    <row r="97" spans="1:19" ht="116.25" customHeight="1">
      <c r="A97" s="12" t="s">
        <v>159</v>
      </c>
      <c r="B97" s="13" t="s">
        <v>218</v>
      </c>
      <c r="C97" s="14">
        <v>140000</v>
      </c>
      <c r="D97" s="14">
        <v>0</v>
      </c>
      <c r="E97" s="14">
        <v>0</v>
      </c>
      <c r="F97" s="14">
        <f t="shared" si="24"/>
        <v>0</v>
      </c>
      <c r="G97" s="14">
        <v>0</v>
      </c>
      <c r="H97" s="14">
        <v>0</v>
      </c>
      <c r="I97" s="14">
        <v>0</v>
      </c>
      <c r="J97" s="14">
        <v>0</v>
      </c>
      <c r="K97" s="14">
        <v>0</v>
      </c>
      <c r="L97" s="14"/>
      <c r="M97" s="14">
        <f t="shared" si="25"/>
        <v>140000</v>
      </c>
      <c r="O97" s="5"/>
      <c r="P97" s="5"/>
      <c r="Q97" s="5"/>
      <c r="R97" s="5"/>
      <c r="S97" s="5"/>
    </row>
    <row r="98" spans="1:19" ht="46.5" customHeight="1">
      <c r="A98" s="12" t="s">
        <v>160</v>
      </c>
      <c r="B98" s="13" t="s">
        <v>161</v>
      </c>
      <c r="C98" s="14">
        <v>7640000</v>
      </c>
      <c r="D98" s="14">
        <v>0</v>
      </c>
      <c r="E98" s="14">
        <v>0</v>
      </c>
      <c r="F98" s="14">
        <f t="shared" si="24"/>
        <v>0</v>
      </c>
      <c r="G98" s="14">
        <v>0</v>
      </c>
      <c r="H98" s="14">
        <v>0</v>
      </c>
      <c r="I98" s="14">
        <v>0</v>
      </c>
      <c r="J98" s="14">
        <v>0</v>
      </c>
      <c r="K98" s="14">
        <v>0</v>
      </c>
      <c r="L98" s="14"/>
      <c r="M98" s="14">
        <f t="shared" si="25"/>
        <v>7640000</v>
      </c>
      <c r="O98" s="5"/>
      <c r="P98" s="5"/>
      <c r="Q98" s="5"/>
      <c r="R98" s="5"/>
      <c r="S98" s="5"/>
    </row>
    <row r="99" spans="1:19" ht="48.75" customHeight="1">
      <c r="A99" s="9" t="s">
        <v>162</v>
      </c>
      <c r="B99" s="10" t="s">
        <v>163</v>
      </c>
      <c r="C99" s="11">
        <f>SUM(C100:C101)</f>
        <v>1856300</v>
      </c>
      <c r="D99" s="11">
        <f aca="true" t="shared" si="26" ref="D99:M99">SUM(D100:D101)</f>
        <v>0</v>
      </c>
      <c r="E99" s="11">
        <f t="shared" si="26"/>
        <v>0</v>
      </c>
      <c r="F99" s="11">
        <f t="shared" si="26"/>
        <v>0</v>
      </c>
      <c r="G99" s="11">
        <f t="shared" si="26"/>
        <v>0</v>
      </c>
      <c r="H99" s="11">
        <f t="shared" si="26"/>
        <v>0</v>
      </c>
      <c r="I99" s="11">
        <f t="shared" si="26"/>
        <v>0</v>
      </c>
      <c r="J99" s="11">
        <f t="shared" si="26"/>
        <v>0</v>
      </c>
      <c r="K99" s="11">
        <f t="shared" si="26"/>
        <v>0</v>
      </c>
      <c r="L99" s="11">
        <f t="shared" si="26"/>
        <v>0</v>
      </c>
      <c r="M99" s="11">
        <f t="shared" si="26"/>
        <v>1856300</v>
      </c>
      <c r="O99" s="5"/>
      <c r="P99" s="5"/>
      <c r="Q99" s="5"/>
      <c r="R99" s="5"/>
      <c r="S99" s="5"/>
    </row>
    <row r="100" spans="1:19" ht="63" customHeight="1">
      <c r="A100" s="12" t="s">
        <v>164</v>
      </c>
      <c r="B100" s="13" t="s">
        <v>165</v>
      </c>
      <c r="C100" s="14">
        <v>1200000</v>
      </c>
      <c r="D100" s="14">
        <v>0</v>
      </c>
      <c r="E100" s="14">
        <v>0</v>
      </c>
      <c r="F100" s="14">
        <f>G100+J100</f>
        <v>0</v>
      </c>
      <c r="G100" s="14">
        <v>0</v>
      </c>
      <c r="H100" s="14">
        <v>0</v>
      </c>
      <c r="I100" s="14">
        <v>0</v>
      </c>
      <c r="J100" s="14">
        <v>0</v>
      </c>
      <c r="K100" s="14">
        <v>0</v>
      </c>
      <c r="L100" s="14"/>
      <c r="M100" s="14">
        <f t="shared" si="25"/>
        <v>1200000</v>
      </c>
      <c r="O100" s="5"/>
      <c r="P100" s="5"/>
      <c r="Q100" s="5"/>
      <c r="R100" s="5"/>
      <c r="S100" s="5"/>
    </row>
    <row r="101" spans="1:19" ht="54" customHeight="1">
      <c r="A101" s="12" t="s">
        <v>166</v>
      </c>
      <c r="B101" s="13" t="s">
        <v>167</v>
      </c>
      <c r="C101" s="14">
        <v>656300</v>
      </c>
      <c r="D101" s="14">
        <v>0</v>
      </c>
      <c r="E101" s="14">
        <v>0</v>
      </c>
      <c r="F101" s="14">
        <f>G101+J101</f>
        <v>0</v>
      </c>
      <c r="G101" s="14">
        <v>0</v>
      </c>
      <c r="H101" s="14">
        <v>0</v>
      </c>
      <c r="I101" s="14">
        <v>0</v>
      </c>
      <c r="J101" s="14">
        <v>0</v>
      </c>
      <c r="K101" s="14">
        <v>0</v>
      </c>
      <c r="L101" s="14"/>
      <c r="M101" s="14">
        <f t="shared" si="25"/>
        <v>656300</v>
      </c>
      <c r="O101" s="5"/>
      <c r="P101" s="5"/>
      <c r="Q101" s="5"/>
      <c r="R101" s="5"/>
      <c r="S101" s="5"/>
    </row>
    <row r="102" spans="1:19" ht="29.25" customHeight="1">
      <c r="A102" s="9" t="s">
        <v>168</v>
      </c>
      <c r="B102" s="10" t="s">
        <v>169</v>
      </c>
      <c r="C102" s="11">
        <f>C103+C105</f>
        <v>6305500</v>
      </c>
      <c r="D102" s="11">
        <f aca="true" t="shared" si="27" ref="D102:M102">D103+D105</f>
        <v>3874000</v>
      </c>
      <c r="E102" s="11">
        <f t="shared" si="27"/>
        <v>823620</v>
      </c>
      <c r="F102" s="11">
        <f t="shared" si="27"/>
        <v>487000</v>
      </c>
      <c r="G102" s="11">
        <f t="shared" si="27"/>
        <v>442000</v>
      </c>
      <c r="H102" s="11">
        <f t="shared" si="27"/>
        <v>157800</v>
      </c>
      <c r="I102" s="11">
        <f t="shared" si="27"/>
        <v>97330</v>
      </c>
      <c r="J102" s="11">
        <f t="shared" si="27"/>
        <v>45000</v>
      </c>
      <c r="K102" s="11">
        <f t="shared" si="27"/>
        <v>45000</v>
      </c>
      <c r="L102" s="11">
        <f t="shared" si="27"/>
        <v>45000</v>
      </c>
      <c r="M102" s="11">
        <f t="shared" si="27"/>
        <v>6792500</v>
      </c>
      <c r="O102" s="5"/>
      <c r="P102" s="5"/>
      <c r="Q102" s="5"/>
      <c r="R102" s="5"/>
      <c r="S102" s="5"/>
    </row>
    <row r="103" spans="1:19" ht="12.75">
      <c r="A103" s="9" t="s">
        <v>23</v>
      </c>
      <c r="B103" s="10" t="s">
        <v>24</v>
      </c>
      <c r="C103" s="11">
        <f>SUM(C104)</f>
        <v>130000</v>
      </c>
      <c r="D103" s="11">
        <f aca="true" t="shared" si="28" ref="D103:M103">SUM(D104)</f>
        <v>87000</v>
      </c>
      <c r="E103" s="11">
        <f t="shared" si="28"/>
        <v>0</v>
      </c>
      <c r="F103" s="11">
        <f t="shared" si="28"/>
        <v>0</v>
      </c>
      <c r="G103" s="11">
        <f t="shared" si="28"/>
        <v>0</v>
      </c>
      <c r="H103" s="11">
        <f t="shared" si="28"/>
        <v>0</v>
      </c>
      <c r="I103" s="11">
        <f t="shared" si="28"/>
        <v>0</v>
      </c>
      <c r="J103" s="11">
        <f t="shared" si="28"/>
        <v>0</v>
      </c>
      <c r="K103" s="11">
        <f t="shared" si="28"/>
        <v>0</v>
      </c>
      <c r="L103" s="11">
        <f t="shared" si="28"/>
        <v>0</v>
      </c>
      <c r="M103" s="11">
        <f t="shared" si="28"/>
        <v>130000</v>
      </c>
      <c r="O103" s="5"/>
      <c r="P103" s="5"/>
      <c r="Q103" s="5"/>
      <c r="R103" s="5"/>
      <c r="S103" s="5"/>
    </row>
    <row r="104" spans="1:19" ht="26.25">
      <c r="A104" s="12" t="s">
        <v>25</v>
      </c>
      <c r="B104" s="13" t="s">
        <v>26</v>
      </c>
      <c r="C104" s="14">
        <v>130000</v>
      </c>
      <c r="D104" s="14">
        <v>87000</v>
      </c>
      <c r="E104" s="14">
        <v>0</v>
      </c>
      <c r="F104" s="14">
        <f>G104+J104</f>
        <v>0</v>
      </c>
      <c r="G104" s="14">
        <v>0</v>
      </c>
      <c r="H104" s="14">
        <v>0</v>
      </c>
      <c r="I104" s="14">
        <v>0</v>
      </c>
      <c r="J104" s="14">
        <v>0</v>
      </c>
      <c r="K104" s="14">
        <v>0</v>
      </c>
      <c r="L104" s="14"/>
      <c r="M104" s="14">
        <f t="shared" si="25"/>
        <v>130000</v>
      </c>
      <c r="O104" s="5"/>
      <c r="P104" s="5"/>
      <c r="Q104" s="5"/>
      <c r="R104" s="5"/>
      <c r="S104" s="5"/>
    </row>
    <row r="105" spans="1:19" ht="12.75">
      <c r="A105" s="9" t="s">
        <v>53</v>
      </c>
      <c r="B105" s="10" t="s">
        <v>54</v>
      </c>
      <c r="C105" s="11">
        <f>SUM(C106:C110)</f>
        <v>6175500</v>
      </c>
      <c r="D105" s="11">
        <f aca="true" t="shared" si="29" ref="D105:M105">SUM(D106:D110)</f>
        <v>3787000</v>
      </c>
      <c r="E105" s="11">
        <f t="shared" si="29"/>
        <v>823620</v>
      </c>
      <c r="F105" s="11">
        <f t="shared" si="29"/>
        <v>487000</v>
      </c>
      <c r="G105" s="11">
        <f t="shared" si="29"/>
        <v>442000</v>
      </c>
      <c r="H105" s="11">
        <f t="shared" si="29"/>
        <v>157800</v>
      </c>
      <c r="I105" s="11">
        <f t="shared" si="29"/>
        <v>97330</v>
      </c>
      <c r="J105" s="11">
        <f t="shared" si="29"/>
        <v>45000</v>
      </c>
      <c r="K105" s="11">
        <f t="shared" si="29"/>
        <v>45000</v>
      </c>
      <c r="L105" s="11">
        <f t="shared" si="29"/>
        <v>45000</v>
      </c>
      <c r="M105" s="11">
        <f t="shared" si="29"/>
        <v>6662500</v>
      </c>
      <c r="O105" s="5"/>
      <c r="P105" s="5"/>
      <c r="Q105" s="5"/>
      <c r="R105" s="5"/>
      <c r="S105" s="5"/>
    </row>
    <row r="106" spans="1:19" ht="45" customHeight="1">
      <c r="A106" s="12" t="s">
        <v>55</v>
      </c>
      <c r="B106" s="13" t="s">
        <v>56</v>
      </c>
      <c r="C106" s="14">
        <v>16000</v>
      </c>
      <c r="D106" s="14">
        <v>0</v>
      </c>
      <c r="E106" s="14">
        <v>0</v>
      </c>
      <c r="F106" s="14">
        <f>G106+J106</f>
        <v>0</v>
      </c>
      <c r="G106" s="14">
        <v>0</v>
      </c>
      <c r="H106" s="14">
        <v>0</v>
      </c>
      <c r="I106" s="14">
        <v>0</v>
      </c>
      <c r="J106" s="14">
        <v>0</v>
      </c>
      <c r="K106" s="14">
        <v>0</v>
      </c>
      <c r="L106" s="14"/>
      <c r="M106" s="14">
        <f t="shared" si="25"/>
        <v>16000</v>
      </c>
      <c r="O106" s="5"/>
      <c r="P106" s="5"/>
      <c r="Q106" s="5"/>
      <c r="R106" s="5"/>
      <c r="S106" s="5"/>
    </row>
    <row r="107" spans="1:19" ht="12.75">
      <c r="A107" s="12" t="s">
        <v>170</v>
      </c>
      <c r="B107" s="13" t="s">
        <v>171</v>
      </c>
      <c r="C107" s="14">
        <v>833000</v>
      </c>
      <c r="D107" s="14">
        <v>494000</v>
      </c>
      <c r="E107" s="14">
        <v>149000</v>
      </c>
      <c r="F107" s="14">
        <f>G107+J107</f>
        <v>85000</v>
      </c>
      <c r="G107" s="14">
        <v>40000</v>
      </c>
      <c r="H107" s="14">
        <v>10000</v>
      </c>
      <c r="I107" s="14">
        <v>0</v>
      </c>
      <c r="J107" s="14">
        <v>45000</v>
      </c>
      <c r="K107" s="14">
        <v>45000</v>
      </c>
      <c r="L107" s="14">
        <v>45000</v>
      </c>
      <c r="M107" s="14">
        <f t="shared" si="25"/>
        <v>918000</v>
      </c>
      <c r="O107" s="5"/>
      <c r="P107" s="5"/>
      <c r="Q107" s="5"/>
      <c r="R107" s="5"/>
      <c r="S107" s="5"/>
    </row>
    <row r="108" spans="1:19" ht="12.75">
      <c r="A108" s="12" t="s">
        <v>172</v>
      </c>
      <c r="B108" s="13" t="s">
        <v>173</v>
      </c>
      <c r="C108" s="14">
        <v>741500</v>
      </c>
      <c r="D108" s="14">
        <v>371500</v>
      </c>
      <c r="E108" s="14">
        <v>159300</v>
      </c>
      <c r="F108" s="14">
        <f>G108+J108</f>
        <v>8000</v>
      </c>
      <c r="G108" s="14">
        <v>8000</v>
      </c>
      <c r="H108" s="14">
        <v>1300</v>
      </c>
      <c r="I108" s="14">
        <v>0</v>
      </c>
      <c r="J108" s="14">
        <v>0</v>
      </c>
      <c r="K108" s="14">
        <v>0</v>
      </c>
      <c r="L108" s="14"/>
      <c r="M108" s="14">
        <f t="shared" si="25"/>
        <v>749500</v>
      </c>
      <c r="O108" s="5"/>
      <c r="P108" s="5"/>
      <c r="Q108" s="5"/>
      <c r="R108" s="5"/>
      <c r="S108" s="5"/>
    </row>
    <row r="109" spans="1:19" ht="30" customHeight="1">
      <c r="A109" s="12" t="s">
        <v>174</v>
      </c>
      <c r="B109" s="13" t="s">
        <v>175</v>
      </c>
      <c r="C109" s="14">
        <v>1756000</v>
      </c>
      <c r="D109" s="14">
        <v>898000</v>
      </c>
      <c r="E109" s="14">
        <v>436620</v>
      </c>
      <c r="F109" s="14">
        <f>G109+J109</f>
        <v>108000</v>
      </c>
      <c r="G109" s="14">
        <v>108000</v>
      </c>
      <c r="H109" s="14">
        <v>70000</v>
      </c>
      <c r="I109" s="14">
        <v>1900</v>
      </c>
      <c r="J109" s="14">
        <v>0</v>
      </c>
      <c r="K109" s="14">
        <v>0</v>
      </c>
      <c r="L109" s="14"/>
      <c r="M109" s="14">
        <f t="shared" si="25"/>
        <v>1864000</v>
      </c>
      <c r="O109" s="5"/>
      <c r="P109" s="5"/>
      <c r="Q109" s="5"/>
      <c r="R109" s="5"/>
      <c r="S109" s="5"/>
    </row>
    <row r="110" spans="1:19" ht="16.5" customHeight="1">
      <c r="A110" s="12" t="s">
        <v>176</v>
      </c>
      <c r="B110" s="13" t="s">
        <v>177</v>
      </c>
      <c r="C110" s="14">
        <v>2829000</v>
      </c>
      <c r="D110" s="14">
        <v>2023500</v>
      </c>
      <c r="E110" s="14">
        <v>78700</v>
      </c>
      <c r="F110" s="14">
        <f>G110+J110</f>
        <v>286000</v>
      </c>
      <c r="G110" s="14">
        <v>286000</v>
      </c>
      <c r="H110" s="14">
        <v>76500</v>
      </c>
      <c r="I110" s="14">
        <v>95430</v>
      </c>
      <c r="J110" s="14">
        <v>0</v>
      </c>
      <c r="K110" s="14">
        <v>0</v>
      </c>
      <c r="L110" s="14"/>
      <c r="M110" s="14">
        <f t="shared" si="25"/>
        <v>3115000</v>
      </c>
      <c r="O110" s="5"/>
      <c r="P110" s="5"/>
      <c r="Q110" s="5"/>
      <c r="R110" s="5"/>
      <c r="S110" s="5"/>
    </row>
    <row r="111" spans="1:19" ht="45.75" customHeight="1">
      <c r="A111" s="9" t="s">
        <v>178</v>
      </c>
      <c r="B111" s="10" t="s">
        <v>179</v>
      </c>
      <c r="C111" s="11">
        <f>C112+C117+C119</f>
        <v>7679000</v>
      </c>
      <c r="D111" s="11">
        <f aca="true" t="shared" si="30" ref="D111:M111">D112+D117+D119</f>
        <v>0</v>
      </c>
      <c r="E111" s="11">
        <f t="shared" si="30"/>
        <v>0</v>
      </c>
      <c r="F111" s="11">
        <f t="shared" si="30"/>
        <v>12744219.88</v>
      </c>
      <c r="G111" s="11">
        <f t="shared" si="30"/>
        <v>1315049.59</v>
      </c>
      <c r="H111" s="11">
        <f t="shared" si="30"/>
        <v>0</v>
      </c>
      <c r="I111" s="11">
        <f t="shared" si="30"/>
        <v>0</v>
      </c>
      <c r="J111" s="11">
        <f t="shared" si="30"/>
        <v>11429170.290000001</v>
      </c>
      <c r="K111" s="11">
        <f t="shared" si="30"/>
        <v>7829200</v>
      </c>
      <c r="L111" s="11">
        <f t="shared" si="30"/>
        <v>0</v>
      </c>
      <c r="M111" s="11">
        <f t="shared" si="30"/>
        <v>20423219.880000003</v>
      </c>
      <c r="O111" s="5"/>
      <c r="P111" s="5"/>
      <c r="Q111" s="5"/>
      <c r="R111" s="5"/>
      <c r="S111" s="5"/>
    </row>
    <row r="112" spans="1:19" ht="27.75" customHeight="1">
      <c r="A112" s="9" t="s">
        <v>180</v>
      </c>
      <c r="B112" s="10" t="s">
        <v>181</v>
      </c>
      <c r="C112" s="11">
        <f>SUM(C113:C116)</f>
        <v>7679000</v>
      </c>
      <c r="D112" s="11">
        <f aca="true" t="shared" si="31" ref="D112:M112">SUM(D113:D116)</f>
        <v>0</v>
      </c>
      <c r="E112" s="11">
        <f t="shared" si="31"/>
        <v>0</v>
      </c>
      <c r="F112" s="11">
        <f t="shared" si="31"/>
        <v>1291503.8</v>
      </c>
      <c r="G112" s="11">
        <f t="shared" si="31"/>
        <v>20000</v>
      </c>
      <c r="H112" s="11">
        <f t="shared" si="31"/>
        <v>0</v>
      </c>
      <c r="I112" s="11">
        <f t="shared" si="31"/>
        <v>0</v>
      </c>
      <c r="J112" s="11">
        <f t="shared" si="31"/>
        <v>1271503.8</v>
      </c>
      <c r="K112" s="11">
        <f t="shared" si="31"/>
        <v>0</v>
      </c>
      <c r="L112" s="11">
        <f t="shared" si="31"/>
        <v>0</v>
      </c>
      <c r="M112" s="11">
        <f t="shared" si="31"/>
        <v>8970503.8</v>
      </c>
      <c r="O112" s="5"/>
      <c r="P112" s="5"/>
      <c r="Q112" s="5"/>
      <c r="R112" s="5"/>
      <c r="S112" s="5"/>
    </row>
    <row r="113" spans="1:19" ht="56.25" customHeight="1">
      <c r="A113" s="12" t="s">
        <v>182</v>
      </c>
      <c r="B113" s="13" t="s">
        <v>183</v>
      </c>
      <c r="C113" s="14">
        <v>70000</v>
      </c>
      <c r="D113" s="14">
        <v>0</v>
      </c>
      <c r="E113" s="14">
        <v>0</v>
      </c>
      <c r="F113" s="14">
        <f>G113+J113</f>
        <v>0</v>
      </c>
      <c r="G113" s="14">
        <v>0</v>
      </c>
      <c r="H113" s="14">
        <v>0</v>
      </c>
      <c r="I113" s="14">
        <v>0</v>
      </c>
      <c r="J113" s="14">
        <v>0</v>
      </c>
      <c r="K113" s="14">
        <v>0</v>
      </c>
      <c r="L113" s="14"/>
      <c r="M113" s="14">
        <f>C113+F113</f>
        <v>70000</v>
      </c>
      <c r="O113" s="5"/>
      <c r="P113" s="5"/>
      <c r="Q113" s="5"/>
      <c r="R113" s="5"/>
      <c r="S113" s="5"/>
    </row>
    <row r="114" spans="1:19" ht="27.75" customHeight="1">
      <c r="A114" s="12" t="s">
        <v>184</v>
      </c>
      <c r="B114" s="13" t="s">
        <v>185</v>
      </c>
      <c r="C114" s="14">
        <v>0</v>
      </c>
      <c r="D114" s="14">
        <v>0</v>
      </c>
      <c r="E114" s="14">
        <v>0</v>
      </c>
      <c r="F114" s="14">
        <f>G114+J114</f>
        <v>20000</v>
      </c>
      <c r="G114" s="14">
        <v>20000</v>
      </c>
      <c r="H114" s="14">
        <v>0</v>
      </c>
      <c r="I114" s="14">
        <v>0</v>
      </c>
      <c r="J114" s="14">
        <v>0</v>
      </c>
      <c r="K114" s="14">
        <v>0</v>
      </c>
      <c r="L114" s="14"/>
      <c r="M114" s="14">
        <f>C114+F114</f>
        <v>20000</v>
      </c>
      <c r="O114" s="5"/>
      <c r="P114" s="5"/>
      <c r="Q114" s="5"/>
      <c r="R114" s="5"/>
      <c r="S114" s="5"/>
    </row>
    <row r="115" spans="1:19" ht="12.75">
      <c r="A115" s="12" t="s">
        <v>186</v>
      </c>
      <c r="B115" s="13" t="s">
        <v>187</v>
      </c>
      <c r="C115" s="14">
        <v>7609000</v>
      </c>
      <c r="D115" s="14">
        <v>0</v>
      </c>
      <c r="E115" s="14">
        <v>0</v>
      </c>
      <c r="F115" s="14">
        <f>G115+J115</f>
        <v>0</v>
      </c>
      <c r="G115" s="14">
        <v>0</v>
      </c>
      <c r="H115" s="14">
        <v>0</v>
      </c>
      <c r="I115" s="14">
        <v>0</v>
      </c>
      <c r="J115" s="14">
        <v>0</v>
      </c>
      <c r="K115" s="14">
        <v>0</v>
      </c>
      <c r="L115" s="14"/>
      <c r="M115" s="14">
        <f>C115+F115</f>
        <v>7609000</v>
      </c>
      <c r="O115" s="5"/>
      <c r="P115" s="5"/>
      <c r="Q115" s="5"/>
      <c r="R115" s="5"/>
      <c r="S115" s="5"/>
    </row>
    <row r="116" spans="1:19" ht="222.75" customHeight="1">
      <c r="A116" s="12" t="s">
        <v>188</v>
      </c>
      <c r="B116" s="13" t="s">
        <v>189</v>
      </c>
      <c r="C116" s="14">
        <v>0</v>
      </c>
      <c r="D116" s="14">
        <v>0</v>
      </c>
      <c r="E116" s="14">
        <v>0</v>
      </c>
      <c r="F116" s="14">
        <f>G116+J116</f>
        <v>1271503.8</v>
      </c>
      <c r="G116" s="14">
        <v>0</v>
      </c>
      <c r="H116" s="14">
        <v>0</v>
      </c>
      <c r="I116" s="14">
        <v>0</v>
      </c>
      <c r="J116" s="14">
        <v>1271503.8</v>
      </c>
      <c r="K116" s="14">
        <v>0</v>
      </c>
      <c r="L116" s="14"/>
      <c r="M116" s="14">
        <f>C116+F116</f>
        <v>1271503.8</v>
      </c>
      <c r="O116" s="5"/>
      <c r="P116" s="5"/>
      <c r="Q116" s="5"/>
      <c r="R116" s="5"/>
      <c r="S116" s="5"/>
    </row>
    <row r="117" spans="1:19" ht="12.75">
      <c r="A117" s="9" t="s">
        <v>61</v>
      </c>
      <c r="B117" s="10" t="s">
        <v>62</v>
      </c>
      <c r="C117" s="11">
        <f>SUM(C118)</f>
        <v>0</v>
      </c>
      <c r="D117" s="11">
        <f aca="true" t="shared" si="32" ref="D117:M117">SUM(D118)</f>
        <v>0</v>
      </c>
      <c r="E117" s="11">
        <f t="shared" si="32"/>
        <v>0</v>
      </c>
      <c r="F117" s="11">
        <f t="shared" si="32"/>
        <v>7829200</v>
      </c>
      <c r="G117" s="11">
        <f t="shared" si="32"/>
        <v>0</v>
      </c>
      <c r="H117" s="11">
        <f t="shared" si="32"/>
        <v>0</v>
      </c>
      <c r="I117" s="11">
        <f t="shared" si="32"/>
        <v>0</v>
      </c>
      <c r="J117" s="11">
        <f t="shared" si="32"/>
        <v>7829200</v>
      </c>
      <c r="K117" s="11">
        <f t="shared" si="32"/>
        <v>7829200</v>
      </c>
      <c r="L117" s="11">
        <f t="shared" si="32"/>
        <v>0</v>
      </c>
      <c r="M117" s="11">
        <f t="shared" si="32"/>
        <v>7829200</v>
      </c>
      <c r="O117" s="5"/>
      <c r="P117" s="5"/>
      <c r="Q117" s="5"/>
      <c r="R117" s="5"/>
      <c r="S117" s="5"/>
    </row>
    <row r="118" spans="1:19" ht="12.75">
      <c r="A118" s="12" t="s">
        <v>190</v>
      </c>
      <c r="B118" s="13" t="s">
        <v>191</v>
      </c>
      <c r="C118" s="14">
        <v>0</v>
      </c>
      <c r="D118" s="14">
        <v>0</v>
      </c>
      <c r="E118" s="14">
        <v>0</v>
      </c>
      <c r="F118" s="14">
        <f>G118+J118</f>
        <v>7829200</v>
      </c>
      <c r="G118" s="14">
        <v>0</v>
      </c>
      <c r="H118" s="14">
        <v>0</v>
      </c>
      <c r="I118" s="14">
        <v>0</v>
      </c>
      <c r="J118" s="14">
        <v>7829200</v>
      </c>
      <c r="K118" s="14">
        <v>7829200</v>
      </c>
      <c r="L118" s="14"/>
      <c r="M118" s="14">
        <f>C118+F118</f>
        <v>7829200</v>
      </c>
      <c r="O118" s="5"/>
      <c r="P118" s="5"/>
      <c r="Q118" s="5"/>
      <c r="R118" s="5"/>
      <c r="S118" s="5"/>
    </row>
    <row r="119" spans="1:19" ht="52.5">
      <c r="A119" s="9" t="s">
        <v>162</v>
      </c>
      <c r="B119" s="10" t="s">
        <v>163</v>
      </c>
      <c r="C119" s="11">
        <f>SUM(C120)</f>
        <v>0</v>
      </c>
      <c r="D119" s="11">
        <f aca="true" t="shared" si="33" ref="D119:M119">SUM(D120)</f>
        <v>0</v>
      </c>
      <c r="E119" s="11">
        <f t="shared" si="33"/>
        <v>0</v>
      </c>
      <c r="F119" s="11">
        <f t="shared" si="33"/>
        <v>3623516.08</v>
      </c>
      <c r="G119" s="11">
        <f t="shared" si="33"/>
        <v>1295049.59</v>
      </c>
      <c r="H119" s="11">
        <f t="shared" si="33"/>
        <v>0</v>
      </c>
      <c r="I119" s="11">
        <f t="shared" si="33"/>
        <v>0</v>
      </c>
      <c r="J119" s="11">
        <f t="shared" si="33"/>
        <v>2328466.49</v>
      </c>
      <c r="K119" s="11">
        <f t="shared" si="33"/>
        <v>0</v>
      </c>
      <c r="L119" s="11">
        <f t="shared" si="33"/>
        <v>0</v>
      </c>
      <c r="M119" s="11">
        <f t="shared" si="33"/>
        <v>3623516.08</v>
      </c>
      <c r="O119" s="5"/>
      <c r="P119" s="5"/>
      <c r="Q119" s="5"/>
      <c r="R119" s="5"/>
      <c r="S119" s="5"/>
    </row>
    <row r="120" spans="1:19" ht="57" customHeight="1">
      <c r="A120" s="12" t="s">
        <v>192</v>
      </c>
      <c r="B120" s="13" t="s">
        <v>193</v>
      </c>
      <c r="C120" s="14">
        <v>0</v>
      </c>
      <c r="D120" s="14">
        <v>0</v>
      </c>
      <c r="E120" s="14">
        <v>0</v>
      </c>
      <c r="F120" s="14">
        <f>G120+J120</f>
        <v>3623516.08</v>
      </c>
      <c r="G120" s="14">
        <v>1295049.59</v>
      </c>
      <c r="H120" s="14">
        <v>0</v>
      </c>
      <c r="I120" s="14">
        <v>0</v>
      </c>
      <c r="J120" s="14">
        <v>2328466.49</v>
      </c>
      <c r="K120" s="14">
        <v>0</v>
      </c>
      <c r="L120" s="14"/>
      <c r="M120" s="14">
        <f>C120+F120</f>
        <v>3623516.08</v>
      </c>
      <c r="O120" s="5"/>
      <c r="P120" s="5"/>
      <c r="Q120" s="5"/>
      <c r="R120" s="5"/>
      <c r="S120" s="5"/>
    </row>
    <row r="121" spans="1:19" ht="39">
      <c r="A121" s="9" t="s">
        <v>194</v>
      </c>
      <c r="B121" s="10" t="s">
        <v>195</v>
      </c>
      <c r="C121" s="11">
        <f>C122+C124</f>
        <v>562700</v>
      </c>
      <c r="D121" s="11">
        <f aca="true" t="shared" si="34" ref="D121:M121">D122+D124</f>
        <v>155000</v>
      </c>
      <c r="E121" s="11">
        <f t="shared" si="34"/>
        <v>0</v>
      </c>
      <c r="F121" s="11">
        <f t="shared" si="34"/>
        <v>0</v>
      </c>
      <c r="G121" s="11">
        <f t="shared" si="34"/>
        <v>0</v>
      </c>
      <c r="H121" s="11">
        <f t="shared" si="34"/>
        <v>0</v>
      </c>
      <c r="I121" s="11">
        <f t="shared" si="34"/>
        <v>0</v>
      </c>
      <c r="J121" s="11">
        <f t="shared" si="34"/>
        <v>0</v>
      </c>
      <c r="K121" s="11">
        <f t="shared" si="34"/>
        <v>0</v>
      </c>
      <c r="L121" s="11">
        <f t="shared" si="34"/>
        <v>0</v>
      </c>
      <c r="M121" s="11">
        <f t="shared" si="34"/>
        <v>562700</v>
      </c>
      <c r="O121" s="5"/>
      <c r="P121" s="5"/>
      <c r="Q121" s="5"/>
      <c r="R121" s="5"/>
      <c r="S121" s="5"/>
    </row>
    <row r="122" spans="1:19" ht="12.75">
      <c r="A122" s="9" t="s">
        <v>23</v>
      </c>
      <c r="B122" s="10" t="s">
        <v>24</v>
      </c>
      <c r="C122" s="11">
        <f>SUM(C123)</f>
        <v>212700</v>
      </c>
      <c r="D122" s="11">
        <f aca="true" t="shared" si="35" ref="D122:M122">SUM(D123)</f>
        <v>155000</v>
      </c>
      <c r="E122" s="11">
        <f t="shared" si="35"/>
        <v>0</v>
      </c>
      <c r="F122" s="11">
        <f t="shared" si="35"/>
        <v>0</v>
      </c>
      <c r="G122" s="11">
        <f t="shared" si="35"/>
        <v>0</v>
      </c>
      <c r="H122" s="11">
        <f t="shared" si="35"/>
        <v>0</v>
      </c>
      <c r="I122" s="11">
        <f t="shared" si="35"/>
        <v>0</v>
      </c>
      <c r="J122" s="11">
        <f t="shared" si="35"/>
        <v>0</v>
      </c>
      <c r="K122" s="11">
        <f t="shared" si="35"/>
        <v>0</v>
      </c>
      <c r="L122" s="11">
        <f t="shared" si="35"/>
        <v>0</v>
      </c>
      <c r="M122" s="11">
        <f t="shared" si="35"/>
        <v>212700</v>
      </c>
      <c r="O122" s="5"/>
      <c r="P122" s="5"/>
      <c r="Q122" s="5"/>
      <c r="R122" s="5"/>
      <c r="S122" s="5"/>
    </row>
    <row r="123" spans="1:19" ht="26.25">
      <c r="A123" s="12" t="s">
        <v>25</v>
      </c>
      <c r="B123" s="13" t="s">
        <v>26</v>
      </c>
      <c r="C123" s="14">
        <v>212700</v>
      </c>
      <c r="D123" s="14">
        <v>155000</v>
      </c>
      <c r="E123" s="14">
        <v>0</v>
      </c>
      <c r="F123" s="14">
        <f>G123+J123</f>
        <v>0</v>
      </c>
      <c r="G123" s="14">
        <v>0</v>
      </c>
      <c r="H123" s="14">
        <v>0</v>
      </c>
      <c r="I123" s="14">
        <v>0</v>
      </c>
      <c r="J123" s="14">
        <v>0</v>
      </c>
      <c r="K123" s="14">
        <v>0</v>
      </c>
      <c r="L123" s="14"/>
      <c r="M123" s="14">
        <f>C123+F123</f>
        <v>212700</v>
      </c>
      <c r="O123" s="5"/>
      <c r="P123" s="5"/>
      <c r="Q123" s="5"/>
      <c r="R123" s="5"/>
      <c r="S123" s="5"/>
    </row>
    <row r="124" spans="1:19" ht="12.75">
      <c r="A124" s="9" t="s">
        <v>61</v>
      </c>
      <c r="B124" s="10" t="s">
        <v>62</v>
      </c>
      <c r="C124" s="11">
        <f>SUM(C125)</f>
        <v>350000</v>
      </c>
      <c r="D124" s="11">
        <f aca="true" t="shared" si="36" ref="D124:M124">SUM(D125)</f>
        <v>0</v>
      </c>
      <c r="E124" s="11">
        <f t="shared" si="36"/>
        <v>0</v>
      </c>
      <c r="F124" s="11">
        <f t="shared" si="36"/>
        <v>0</v>
      </c>
      <c r="G124" s="11">
        <f t="shared" si="36"/>
        <v>0</v>
      </c>
      <c r="H124" s="11">
        <f t="shared" si="36"/>
        <v>0</v>
      </c>
      <c r="I124" s="11">
        <f t="shared" si="36"/>
        <v>0</v>
      </c>
      <c r="J124" s="11">
        <f t="shared" si="36"/>
        <v>0</v>
      </c>
      <c r="K124" s="11">
        <f t="shared" si="36"/>
        <v>0</v>
      </c>
      <c r="L124" s="11">
        <f t="shared" si="36"/>
        <v>0</v>
      </c>
      <c r="M124" s="11">
        <f t="shared" si="36"/>
        <v>350000</v>
      </c>
      <c r="O124" s="5"/>
      <c r="P124" s="5"/>
      <c r="Q124" s="5"/>
      <c r="R124" s="5"/>
      <c r="S124" s="5"/>
    </row>
    <row r="125" spans="1:19" ht="26.25">
      <c r="A125" s="12" t="s">
        <v>65</v>
      </c>
      <c r="B125" s="13" t="s">
        <v>66</v>
      </c>
      <c r="C125" s="14">
        <v>350000</v>
      </c>
      <c r="D125" s="14">
        <v>0</v>
      </c>
      <c r="E125" s="14">
        <v>0</v>
      </c>
      <c r="F125" s="14">
        <f>G125+J125</f>
        <v>0</v>
      </c>
      <c r="G125" s="14">
        <v>0</v>
      </c>
      <c r="H125" s="14">
        <v>0</v>
      </c>
      <c r="I125" s="14">
        <v>0</v>
      </c>
      <c r="J125" s="14">
        <v>0</v>
      </c>
      <c r="K125" s="14">
        <v>0</v>
      </c>
      <c r="L125" s="14"/>
      <c r="M125" s="14">
        <f>C125+F125</f>
        <v>350000</v>
      </c>
      <c r="O125" s="5"/>
      <c r="P125" s="5"/>
      <c r="Q125" s="5"/>
      <c r="R125" s="5"/>
      <c r="S125" s="5"/>
    </row>
    <row r="126" spans="1:19" ht="26.25">
      <c r="A126" s="9" t="s">
        <v>196</v>
      </c>
      <c r="B126" s="10" t="s">
        <v>197</v>
      </c>
      <c r="C126" s="11">
        <f>SUM(C127)</f>
        <v>690600</v>
      </c>
      <c r="D126" s="11">
        <f aca="true" t="shared" si="37" ref="D126:M127">SUM(D127)</f>
        <v>484000</v>
      </c>
      <c r="E126" s="11">
        <f t="shared" si="37"/>
        <v>0</v>
      </c>
      <c r="F126" s="11">
        <f t="shared" si="37"/>
        <v>9900</v>
      </c>
      <c r="G126" s="11">
        <f t="shared" si="37"/>
        <v>0</v>
      </c>
      <c r="H126" s="11">
        <f t="shared" si="37"/>
        <v>0</v>
      </c>
      <c r="I126" s="11">
        <f t="shared" si="37"/>
        <v>0</v>
      </c>
      <c r="J126" s="11">
        <f t="shared" si="37"/>
        <v>9900</v>
      </c>
      <c r="K126" s="11">
        <f t="shared" si="37"/>
        <v>9900</v>
      </c>
      <c r="L126" s="11">
        <f t="shared" si="37"/>
        <v>9900</v>
      </c>
      <c r="M126" s="11">
        <f t="shared" si="37"/>
        <v>700500</v>
      </c>
      <c r="O126" s="5"/>
      <c r="P126" s="5"/>
      <c r="Q126" s="5"/>
      <c r="R126" s="5"/>
      <c r="S126" s="5"/>
    </row>
    <row r="127" spans="1:19" ht="12.75">
      <c r="A127" s="9" t="s">
        <v>23</v>
      </c>
      <c r="B127" s="10" t="s">
        <v>24</v>
      </c>
      <c r="C127" s="11">
        <f>SUM(C128)</f>
        <v>690600</v>
      </c>
      <c r="D127" s="11">
        <f t="shared" si="37"/>
        <v>484000</v>
      </c>
      <c r="E127" s="11">
        <f t="shared" si="37"/>
        <v>0</v>
      </c>
      <c r="F127" s="11">
        <f t="shared" si="37"/>
        <v>9900</v>
      </c>
      <c r="G127" s="11">
        <f t="shared" si="37"/>
        <v>0</v>
      </c>
      <c r="H127" s="11">
        <f t="shared" si="37"/>
        <v>0</v>
      </c>
      <c r="I127" s="11">
        <f t="shared" si="37"/>
        <v>0</v>
      </c>
      <c r="J127" s="11">
        <f t="shared" si="37"/>
        <v>9900</v>
      </c>
      <c r="K127" s="11">
        <f t="shared" si="37"/>
        <v>9900</v>
      </c>
      <c r="L127" s="11">
        <f t="shared" si="37"/>
        <v>9900</v>
      </c>
      <c r="M127" s="11">
        <f t="shared" si="37"/>
        <v>700500</v>
      </c>
      <c r="O127" s="5"/>
      <c r="P127" s="5"/>
      <c r="Q127" s="5"/>
      <c r="R127" s="5"/>
      <c r="S127" s="5"/>
    </row>
    <row r="128" spans="1:19" ht="26.25">
      <c r="A128" s="12" t="s">
        <v>25</v>
      </c>
      <c r="B128" s="13" t="s">
        <v>26</v>
      </c>
      <c r="C128" s="14">
        <v>690600</v>
      </c>
      <c r="D128" s="14">
        <v>484000</v>
      </c>
      <c r="E128" s="14">
        <v>0</v>
      </c>
      <c r="F128" s="14">
        <v>9900</v>
      </c>
      <c r="G128" s="14">
        <v>0</v>
      </c>
      <c r="H128" s="14">
        <v>0</v>
      </c>
      <c r="I128" s="14">
        <v>0</v>
      </c>
      <c r="J128" s="14">
        <v>9900</v>
      </c>
      <c r="K128" s="14">
        <v>9900</v>
      </c>
      <c r="L128" s="14">
        <v>9900</v>
      </c>
      <c r="M128" s="14">
        <f>C128+F128</f>
        <v>700500</v>
      </c>
      <c r="O128" s="5"/>
      <c r="P128" s="5"/>
      <c r="Q128" s="5"/>
      <c r="R128" s="5"/>
      <c r="S128" s="5"/>
    </row>
    <row r="129" spans="1:19" ht="39">
      <c r="A129" s="9" t="s">
        <v>198</v>
      </c>
      <c r="B129" s="10" t="s">
        <v>199</v>
      </c>
      <c r="C129" s="11">
        <f>SUM(C130)</f>
        <v>5000</v>
      </c>
      <c r="D129" s="11">
        <f aca="true" t="shared" si="38" ref="D129:M130">SUM(D130)</f>
        <v>0</v>
      </c>
      <c r="E129" s="11">
        <f t="shared" si="38"/>
        <v>0</v>
      </c>
      <c r="F129" s="11">
        <f t="shared" si="38"/>
        <v>0</v>
      </c>
      <c r="G129" s="11">
        <f t="shared" si="38"/>
        <v>0</v>
      </c>
      <c r="H129" s="11">
        <f t="shared" si="38"/>
        <v>0</v>
      </c>
      <c r="I129" s="11">
        <f t="shared" si="38"/>
        <v>0</v>
      </c>
      <c r="J129" s="11">
        <f t="shared" si="38"/>
        <v>0</v>
      </c>
      <c r="K129" s="11">
        <f t="shared" si="38"/>
        <v>0</v>
      </c>
      <c r="L129" s="11">
        <f t="shared" si="38"/>
        <v>0</v>
      </c>
      <c r="M129" s="11">
        <f t="shared" si="38"/>
        <v>5000</v>
      </c>
      <c r="O129" s="5"/>
      <c r="P129" s="5"/>
      <c r="Q129" s="5"/>
      <c r="R129" s="5"/>
      <c r="S129" s="5"/>
    </row>
    <row r="130" spans="1:19" ht="26.25">
      <c r="A130" s="9" t="s">
        <v>81</v>
      </c>
      <c r="B130" s="10" t="s">
        <v>82</v>
      </c>
      <c r="C130" s="11">
        <f>SUM(C131)</f>
        <v>5000</v>
      </c>
      <c r="D130" s="11">
        <f t="shared" si="38"/>
        <v>0</v>
      </c>
      <c r="E130" s="11">
        <f t="shared" si="38"/>
        <v>0</v>
      </c>
      <c r="F130" s="11">
        <f t="shared" si="38"/>
        <v>0</v>
      </c>
      <c r="G130" s="11">
        <f t="shared" si="38"/>
        <v>0</v>
      </c>
      <c r="H130" s="11">
        <f t="shared" si="38"/>
        <v>0</v>
      </c>
      <c r="I130" s="11">
        <f t="shared" si="38"/>
        <v>0</v>
      </c>
      <c r="J130" s="11">
        <f t="shared" si="38"/>
        <v>0</v>
      </c>
      <c r="K130" s="11">
        <f t="shared" si="38"/>
        <v>0</v>
      </c>
      <c r="L130" s="11">
        <f t="shared" si="38"/>
        <v>0</v>
      </c>
      <c r="M130" s="11">
        <f t="shared" si="38"/>
        <v>5000</v>
      </c>
      <c r="O130" s="5"/>
      <c r="P130" s="5"/>
      <c r="Q130" s="5"/>
      <c r="R130" s="5"/>
      <c r="S130" s="5"/>
    </row>
    <row r="131" spans="1:19" ht="12.75">
      <c r="A131" s="12" t="s">
        <v>200</v>
      </c>
      <c r="B131" s="13" t="s">
        <v>201</v>
      </c>
      <c r="C131" s="14">
        <v>5000</v>
      </c>
      <c r="D131" s="14">
        <v>0</v>
      </c>
      <c r="E131" s="14">
        <v>0</v>
      </c>
      <c r="F131" s="14">
        <f>G131+J131</f>
        <v>0</v>
      </c>
      <c r="G131" s="14">
        <v>0</v>
      </c>
      <c r="H131" s="14">
        <v>0</v>
      </c>
      <c r="I131" s="14">
        <v>0</v>
      </c>
      <c r="J131" s="14">
        <v>0</v>
      </c>
      <c r="K131" s="14">
        <v>0</v>
      </c>
      <c r="L131" s="14"/>
      <c r="M131" s="14">
        <f>C131+F131</f>
        <v>5000</v>
      </c>
      <c r="O131" s="5"/>
      <c r="P131" s="5"/>
      <c r="Q131" s="5"/>
      <c r="R131" s="5"/>
      <c r="S131" s="5"/>
    </row>
    <row r="132" spans="1:19" ht="12.75">
      <c r="A132" s="17" t="s">
        <v>202</v>
      </c>
      <c r="B132" s="17"/>
      <c r="C132" s="18">
        <f>C15+C47+C63+C102+C111+C121+C126+C129</f>
        <v>189697600</v>
      </c>
      <c r="D132" s="18">
        <f aca="true" t="shared" si="39" ref="D132:M132">D15+D47+D63+D102+D111+D121+D126+D129</f>
        <v>51784341</v>
      </c>
      <c r="E132" s="18">
        <f t="shared" si="39"/>
        <v>19892688</v>
      </c>
      <c r="F132" s="18">
        <f t="shared" si="39"/>
        <v>21126919.880000003</v>
      </c>
      <c r="G132" s="18">
        <f t="shared" si="39"/>
        <v>5827649.59</v>
      </c>
      <c r="H132" s="18">
        <f t="shared" si="39"/>
        <v>567800</v>
      </c>
      <c r="I132" s="18">
        <f t="shared" si="39"/>
        <v>130659</v>
      </c>
      <c r="J132" s="18">
        <f t="shared" si="39"/>
        <v>15299270.290000001</v>
      </c>
      <c r="K132" s="18">
        <f t="shared" si="39"/>
        <v>11678900</v>
      </c>
      <c r="L132" s="18">
        <f t="shared" si="39"/>
        <v>174300</v>
      </c>
      <c r="M132" s="18">
        <f t="shared" si="39"/>
        <v>210824519.88</v>
      </c>
      <c r="O132" s="5"/>
      <c r="P132" s="5"/>
      <c r="Q132" s="5"/>
      <c r="R132" s="5"/>
      <c r="S132" s="5"/>
    </row>
    <row r="133" spans="15:19" ht="12.75">
      <c r="O133" s="5"/>
      <c r="P133" s="5"/>
      <c r="Q133" s="5"/>
      <c r="R133" s="5"/>
      <c r="S133" s="5"/>
    </row>
    <row r="134" spans="15:19" ht="12.75">
      <c r="O134" s="5"/>
      <c r="P134" s="5"/>
      <c r="Q134" s="5"/>
      <c r="R134" s="5"/>
      <c r="S134" s="5"/>
    </row>
    <row r="135" spans="2:19" ht="18">
      <c r="B135" s="20" t="s">
        <v>203</v>
      </c>
      <c r="C135" s="19"/>
      <c r="D135" s="19"/>
      <c r="E135" s="19"/>
      <c r="F135" s="19"/>
      <c r="G135" s="19"/>
      <c r="H135" s="19"/>
      <c r="I135" s="19"/>
      <c r="O135" s="5"/>
      <c r="P135" s="5"/>
      <c r="Q135" s="5"/>
      <c r="R135" s="5"/>
      <c r="S135" s="5"/>
    </row>
    <row r="136" spans="2:19" ht="18">
      <c r="B136" s="19" t="s">
        <v>214</v>
      </c>
      <c r="C136" s="19"/>
      <c r="D136" s="19"/>
      <c r="E136" s="19"/>
      <c r="F136" s="19"/>
      <c r="G136" s="19"/>
      <c r="H136" s="19"/>
      <c r="I136" s="20" t="s">
        <v>204</v>
      </c>
      <c r="O136" s="5"/>
      <c r="P136" s="5"/>
      <c r="Q136" s="5"/>
      <c r="R136" s="5"/>
      <c r="S136" s="5"/>
    </row>
    <row r="137" spans="15:19" ht="12.75">
      <c r="O137" s="5"/>
      <c r="P137" s="5"/>
      <c r="Q137" s="5"/>
      <c r="R137" s="5"/>
      <c r="S137" s="5"/>
    </row>
    <row r="138" spans="15:19" ht="12.75">
      <c r="O138" s="5"/>
      <c r="P138" s="5"/>
      <c r="Q138" s="5"/>
      <c r="R138" s="5"/>
      <c r="S138" s="5"/>
    </row>
    <row r="139" spans="15:19" ht="12.75">
      <c r="O139" s="5"/>
      <c r="P139" s="5"/>
      <c r="Q139" s="5"/>
      <c r="R139" s="5"/>
      <c r="S139" s="5"/>
    </row>
    <row r="140" spans="15:19" ht="12.75">
      <c r="O140" s="5"/>
      <c r="P140" s="5"/>
      <c r="Q140" s="5"/>
      <c r="R140" s="5"/>
      <c r="S140" s="5"/>
    </row>
    <row r="141" spans="15:19" ht="12.75">
      <c r="O141" s="5"/>
      <c r="P141" s="5"/>
      <c r="Q141" s="5"/>
      <c r="R141" s="5"/>
      <c r="S141" s="5"/>
    </row>
    <row r="142" spans="15:19" ht="12.75">
      <c r="O142" s="5"/>
      <c r="P142" s="5"/>
      <c r="Q142" s="5"/>
      <c r="R142" s="5"/>
      <c r="S142" s="5"/>
    </row>
    <row r="143" spans="15:19" ht="12.75">
      <c r="O143" s="5"/>
      <c r="P143" s="5"/>
      <c r="Q143" s="5"/>
      <c r="R143" s="5"/>
      <c r="S143" s="5"/>
    </row>
    <row r="144" spans="15:19" ht="12.75">
      <c r="O144" s="5"/>
      <c r="P144" s="5"/>
      <c r="Q144" s="5"/>
      <c r="R144" s="5"/>
      <c r="S144" s="5"/>
    </row>
    <row r="145" spans="15:19" ht="12.75">
      <c r="O145" s="5"/>
      <c r="P145" s="5"/>
      <c r="Q145" s="5"/>
      <c r="R145" s="5"/>
      <c r="S145" s="5"/>
    </row>
    <row r="146" spans="15:19" ht="12.75">
      <c r="O146" s="5"/>
      <c r="P146" s="5"/>
      <c r="Q146" s="5"/>
      <c r="R146" s="5"/>
      <c r="S146" s="5"/>
    </row>
    <row r="147" spans="15:19" ht="12.75">
      <c r="O147" s="5"/>
      <c r="P147" s="5"/>
      <c r="Q147" s="5"/>
      <c r="R147" s="5"/>
      <c r="S147" s="5"/>
    </row>
    <row r="148" spans="15:19" ht="12.75">
      <c r="O148" s="5"/>
      <c r="P148" s="5"/>
      <c r="Q148" s="5"/>
      <c r="R148" s="5"/>
      <c r="S148" s="5"/>
    </row>
    <row r="149" spans="15:19" ht="12.75">
      <c r="O149" s="5"/>
      <c r="P149" s="5"/>
      <c r="Q149" s="5"/>
      <c r="R149" s="5"/>
      <c r="S149" s="5"/>
    </row>
    <row r="150" spans="15:19" ht="12.75">
      <c r="O150" s="5"/>
      <c r="P150" s="5"/>
      <c r="Q150" s="5"/>
      <c r="R150" s="5"/>
      <c r="S150" s="5"/>
    </row>
    <row r="151" spans="15:19" ht="12.75">
      <c r="O151" s="5"/>
      <c r="P151" s="5"/>
      <c r="Q151" s="5"/>
      <c r="R151" s="5"/>
      <c r="S151" s="5"/>
    </row>
    <row r="152" spans="15:19" ht="12.75">
      <c r="O152" s="5"/>
      <c r="P152" s="5"/>
      <c r="Q152" s="5"/>
      <c r="R152" s="5"/>
      <c r="S152" s="5"/>
    </row>
    <row r="153" spans="15:19" ht="12.75">
      <c r="O153" s="5"/>
      <c r="P153" s="5"/>
      <c r="Q153" s="5"/>
      <c r="R153" s="5"/>
      <c r="S153" s="5"/>
    </row>
    <row r="154" spans="15:19" ht="12.75">
      <c r="O154" s="5"/>
      <c r="P154" s="5"/>
      <c r="Q154" s="5"/>
      <c r="R154" s="5"/>
      <c r="S154" s="5"/>
    </row>
    <row r="155" spans="15:19" ht="12.75">
      <c r="O155" s="5"/>
      <c r="P155" s="5"/>
      <c r="Q155" s="5"/>
      <c r="R155" s="5"/>
      <c r="S155" s="5"/>
    </row>
    <row r="156" spans="15:19" ht="12.75">
      <c r="O156" s="5"/>
      <c r="P156" s="5"/>
      <c r="Q156" s="5"/>
      <c r="R156" s="5"/>
      <c r="S156" s="5"/>
    </row>
    <row r="157" spans="15:19" ht="12.75">
      <c r="O157" s="5"/>
      <c r="P157" s="5"/>
      <c r="Q157" s="5"/>
      <c r="R157" s="5"/>
      <c r="S157" s="5"/>
    </row>
    <row r="158" spans="15:19" ht="12.75">
      <c r="O158" s="5"/>
      <c r="P158" s="5"/>
      <c r="Q158" s="5"/>
      <c r="R158" s="5"/>
      <c r="S158" s="5"/>
    </row>
    <row r="159" spans="15:19" ht="12.75">
      <c r="O159" s="5"/>
      <c r="P159" s="5"/>
      <c r="Q159" s="5"/>
      <c r="R159" s="5"/>
      <c r="S159" s="5"/>
    </row>
    <row r="160" spans="15:19" ht="12.75">
      <c r="O160" s="5"/>
      <c r="P160" s="5"/>
      <c r="Q160" s="5"/>
      <c r="R160" s="5"/>
      <c r="S160" s="5"/>
    </row>
    <row r="161" spans="15:19" ht="12.75">
      <c r="O161" s="5"/>
      <c r="P161" s="5"/>
      <c r="Q161" s="5"/>
      <c r="R161" s="5"/>
      <c r="S161" s="5"/>
    </row>
    <row r="162" spans="15:19" ht="12.75">
      <c r="O162" s="5"/>
      <c r="P162" s="5"/>
      <c r="Q162" s="5"/>
      <c r="R162" s="5"/>
      <c r="S162" s="5"/>
    </row>
    <row r="163" spans="15:19" ht="12.75">
      <c r="O163" s="5"/>
      <c r="P163" s="5"/>
      <c r="Q163" s="5"/>
      <c r="R163" s="5"/>
      <c r="S163" s="5"/>
    </row>
    <row r="164" spans="15:19" ht="12.75">
      <c r="O164" s="5"/>
      <c r="P164" s="5"/>
      <c r="Q164" s="5"/>
      <c r="R164" s="5"/>
      <c r="S164" s="5"/>
    </row>
    <row r="165" spans="15:19" ht="12.75">
      <c r="O165" s="5"/>
      <c r="P165" s="5"/>
      <c r="Q165" s="5"/>
      <c r="R165" s="5"/>
      <c r="S165" s="5"/>
    </row>
    <row r="166" spans="15:19" ht="12.75">
      <c r="O166" s="5"/>
      <c r="P166" s="5"/>
      <c r="Q166" s="5"/>
      <c r="R166" s="5"/>
      <c r="S166" s="5"/>
    </row>
    <row r="167" spans="15:19" ht="12.75">
      <c r="O167" s="5"/>
      <c r="P167" s="5"/>
      <c r="Q167" s="5"/>
      <c r="R167" s="5"/>
      <c r="S167" s="5"/>
    </row>
    <row r="168" spans="15:19" ht="12.75">
      <c r="O168" s="5"/>
      <c r="P168" s="5"/>
      <c r="Q168" s="5"/>
      <c r="R168" s="5"/>
      <c r="S168" s="5"/>
    </row>
    <row r="169" spans="15:19" ht="12.75">
      <c r="O169" s="5"/>
      <c r="P169" s="5"/>
      <c r="Q169" s="5"/>
      <c r="R169" s="5"/>
      <c r="S169" s="5"/>
    </row>
    <row r="170" spans="15:19" ht="12.75">
      <c r="O170" s="5"/>
      <c r="P170" s="5"/>
      <c r="Q170" s="5"/>
      <c r="R170" s="5"/>
      <c r="S170" s="5"/>
    </row>
    <row r="171" spans="15:19" ht="12.75">
      <c r="O171" s="5"/>
      <c r="P171" s="5"/>
      <c r="Q171" s="5"/>
      <c r="R171" s="5"/>
      <c r="S171" s="5"/>
    </row>
    <row r="172" spans="15:19" ht="12.75">
      <c r="O172" s="5"/>
      <c r="P172" s="5"/>
      <c r="Q172" s="5"/>
      <c r="R172" s="5"/>
      <c r="S172" s="5"/>
    </row>
    <row r="173" spans="15:19" ht="12.75">
      <c r="O173" s="5"/>
      <c r="P173" s="5"/>
      <c r="Q173" s="5"/>
      <c r="R173" s="5"/>
      <c r="S173" s="5"/>
    </row>
    <row r="174" spans="15:19" ht="12.75">
      <c r="O174" s="5"/>
      <c r="P174" s="5"/>
      <c r="Q174" s="5"/>
      <c r="R174" s="5"/>
      <c r="S174" s="5"/>
    </row>
    <row r="175" spans="15:19" ht="12.75">
      <c r="O175" s="5"/>
      <c r="P175" s="5"/>
      <c r="Q175" s="5"/>
      <c r="R175" s="5"/>
      <c r="S175" s="5"/>
    </row>
    <row r="176" spans="15:19" ht="12.75">
      <c r="O176" s="5"/>
      <c r="P176" s="5"/>
      <c r="Q176" s="5"/>
      <c r="R176" s="5"/>
      <c r="S176" s="5"/>
    </row>
    <row r="177" spans="15:19" ht="12.75">
      <c r="O177" s="5"/>
      <c r="P177" s="5"/>
      <c r="Q177" s="5"/>
      <c r="R177" s="5"/>
      <c r="S177" s="5"/>
    </row>
    <row r="178" spans="15:19" ht="12.75">
      <c r="O178" s="5"/>
      <c r="P178" s="5"/>
      <c r="Q178" s="5"/>
      <c r="R178" s="5"/>
      <c r="S178" s="5"/>
    </row>
    <row r="179" spans="15:19" ht="12.75">
      <c r="O179" s="5"/>
      <c r="P179" s="5"/>
      <c r="Q179" s="5"/>
      <c r="R179" s="5"/>
      <c r="S179" s="5"/>
    </row>
    <row r="180" spans="15:19" ht="12.75">
      <c r="O180" s="5"/>
      <c r="P180" s="5"/>
      <c r="Q180" s="5"/>
      <c r="R180" s="5"/>
      <c r="S180" s="5"/>
    </row>
    <row r="181" spans="15:19" ht="12.75">
      <c r="O181" s="5"/>
      <c r="P181" s="5"/>
      <c r="Q181" s="5"/>
      <c r="R181" s="5"/>
      <c r="S181" s="5"/>
    </row>
    <row r="182" spans="15:19" ht="12.75">
      <c r="O182" s="5"/>
      <c r="P182" s="5"/>
      <c r="Q182" s="5"/>
      <c r="R182" s="5"/>
      <c r="S182" s="5"/>
    </row>
    <row r="183" spans="15:19" ht="12.75">
      <c r="O183" s="5"/>
      <c r="P183" s="5"/>
      <c r="Q183" s="5"/>
      <c r="R183" s="5"/>
      <c r="S183" s="5"/>
    </row>
    <row r="184" spans="15:19" ht="12.75">
      <c r="O184" s="5"/>
      <c r="P184" s="5"/>
      <c r="Q184" s="5"/>
      <c r="R184" s="5"/>
      <c r="S184" s="5"/>
    </row>
    <row r="185" spans="15:19" ht="12.75">
      <c r="O185" s="5"/>
      <c r="P185" s="5"/>
      <c r="Q185" s="5"/>
      <c r="R185" s="5"/>
      <c r="S185" s="5"/>
    </row>
    <row r="186" spans="15:19" ht="12.75">
      <c r="O186" s="5"/>
      <c r="P186" s="5"/>
      <c r="Q186" s="5"/>
      <c r="R186" s="5"/>
      <c r="S186" s="5"/>
    </row>
    <row r="187" spans="15:19" ht="12.75">
      <c r="O187" s="5"/>
      <c r="P187" s="5"/>
      <c r="Q187" s="5"/>
      <c r="R187" s="5"/>
      <c r="S187" s="5"/>
    </row>
    <row r="188" spans="15:19" ht="12.75">
      <c r="O188" s="5"/>
      <c r="P188" s="5"/>
      <c r="Q188" s="5"/>
      <c r="R188" s="5"/>
      <c r="S188" s="5"/>
    </row>
    <row r="189" spans="15:19" ht="12.75">
      <c r="O189" s="5"/>
      <c r="P189" s="5"/>
      <c r="Q189" s="5"/>
      <c r="R189" s="5"/>
      <c r="S189" s="5"/>
    </row>
    <row r="190" spans="15:19" ht="12.75">
      <c r="O190" s="5"/>
      <c r="P190" s="5"/>
      <c r="Q190" s="5"/>
      <c r="R190" s="5"/>
      <c r="S190" s="5"/>
    </row>
    <row r="191" spans="15:19" ht="12.75">
      <c r="O191" s="5"/>
      <c r="P191" s="5"/>
      <c r="Q191" s="5"/>
      <c r="R191" s="5"/>
      <c r="S191" s="5"/>
    </row>
    <row r="192" spans="15:19" ht="12.75">
      <c r="O192" s="5"/>
      <c r="P192" s="5"/>
      <c r="Q192" s="5"/>
      <c r="R192" s="5"/>
      <c r="S192" s="5"/>
    </row>
    <row r="193" spans="15:19" ht="12.75">
      <c r="O193" s="5"/>
      <c r="P193" s="5"/>
      <c r="Q193" s="5"/>
      <c r="R193" s="5"/>
      <c r="S193" s="5"/>
    </row>
    <row r="194" spans="15:19" ht="12.75">
      <c r="O194" s="5"/>
      <c r="P194" s="5"/>
      <c r="Q194" s="5"/>
      <c r="R194" s="5"/>
      <c r="S194" s="5"/>
    </row>
    <row r="195" spans="15:19" ht="12.75">
      <c r="O195" s="5"/>
      <c r="P195" s="5"/>
      <c r="Q195" s="5"/>
      <c r="R195" s="5"/>
      <c r="S195" s="5"/>
    </row>
    <row r="196" spans="15:19" ht="12.75">
      <c r="O196" s="5"/>
      <c r="P196" s="5"/>
      <c r="Q196" s="5"/>
      <c r="R196" s="5"/>
      <c r="S196" s="5"/>
    </row>
    <row r="197" spans="15:19" ht="12.75">
      <c r="O197" s="5"/>
      <c r="P197" s="5"/>
      <c r="Q197" s="5"/>
      <c r="R197" s="5"/>
      <c r="S197" s="5"/>
    </row>
    <row r="198" spans="15:19" ht="12.75">
      <c r="O198" s="5"/>
      <c r="P198" s="5"/>
      <c r="Q198" s="5"/>
      <c r="R198" s="5"/>
      <c r="S198" s="5"/>
    </row>
    <row r="199" spans="15:19" ht="12.75">
      <c r="O199" s="5"/>
      <c r="P199" s="5"/>
      <c r="Q199" s="5"/>
      <c r="R199" s="5"/>
      <c r="S199" s="5"/>
    </row>
    <row r="200" spans="15:19" ht="12.75">
      <c r="O200" s="5"/>
      <c r="P200" s="5"/>
      <c r="Q200" s="5"/>
      <c r="R200" s="5"/>
      <c r="S200" s="5"/>
    </row>
    <row r="201" spans="15:19" ht="12.75">
      <c r="O201" s="5"/>
      <c r="P201" s="5"/>
      <c r="Q201" s="5"/>
      <c r="R201" s="5"/>
      <c r="S201" s="5"/>
    </row>
  </sheetData>
  <sheetProtection/>
  <mergeCells count="21">
    <mergeCell ref="M10:M13"/>
    <mergeCell ref="C10:E10"/>
    <mergeCell ref="C11:C13"/>
    <mergeCell ref="D12:D13"/>
    <mergeCell ref="I12:I13"/>
    <mergeCell ref="G11:G13"/>
    <mergeCell ref="D11:E11"/>
    <mergeCell ref="A12:A13"/>
    <mergeCell ref="J11:J13"/>
    <mergeCell ref="K12:K13"/>
    <mergeCell ref="K11:L11"/>
    <mergeCell ref="H11:I11"/>
    <mergeCell ref="E12:E13"/>
    <mergeCell ref="B12:B13"/>
    <mergeCell ref="H12:H13"/>
    <mergeCell ref="A7:M7"/>
    <mergeCell ref="A8:M8"/>
    <mergeCell ref="A10:A11"/>
    <mergeCell ref="B10:B11"/>
    <mergeCell ref="F10:L10"/>
    <mergeCell ref="F11:F13"/>
  </mergeCells>
  <printOptions/>
  <pageMargins left="0.2755905511811024" right="0.3937007874015748" top="1.062992125984252" bottom="0.2755905511811024" header="0" footer="0"/>
  <pageSetup horizontalDpi="600" verticalDpi="600" orientation="landscape" paperSize="9" scale="60" r:id="rId1"/>
  <rowBreaks count="2" manualBreakCount="2">
    <brk id="29" max="12" man="1"/>
    <brk id="5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2014-04-10T07:11:24Z</cp:lastPrinted>
  <dcterms:created xsi:type="dcterms:W3CDTF">2014-04-08T08:12:04Z</dcterms:created>
  <dcterms:modified xsi:type="dcterms:W3CDTF">2014-04-25T10:11:36Z</dcterms:modified>
  <cp:category/>
  <cp:version/>
  <cp:contentType/>
  <cp:contentStatus/>
</cp:coreProperties>
</file>